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fkeith\Desktop\Mhero Final\"/>
    </mc:Choice>
  </mc:AlternateContent>
  <xr:revisionPtr revIDLastSave="0" documentId="8_{144E5237-AFC1-43E7-8187-AEE7D15E93BB}" xr6:coauthVersionLast="31" xr6:coauthVersionMax="31" xr10:uidLastSave="{00000000-0000-0000-0000-000000000000}"/>
  <bookViews>
    <workbookView xWindow="-135" yWindow="90" windowWidth="12420" windowHeight="5850" tabRatio="827" activeTab="2" xr2:uid="{00000000-000D-0000-FFFF-FFFF00000000}"/>
  </bookViews>
  <sheets>
    <sheet name="Instructions" sheetId="26" r:id="rId1"/>
    <sheet name="Summary " sheetId="22" r:id="rId2"/>
    <sheet name="mHero Budget" sheetId="21" r:id="rId3"/>
    <sheet name="Activities" sheetId="2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#REF!</definedName>
    <definedName name="\B">#REF!</definedName>
    <definedName name="\C">#REF!</definedName>
    <definedName name="\D">#REF!</definedName>
    <definedName name="\E">#REF!</definedName>
    <definedName name="\S">#REF!</definedName>
    <definedName name="___exp1107">'[1]imp @ 11-07'!$C$9:$C$151</definedName>
    <definedName name="___exp405">#REF!</definedName>
    <definedName name="___exp407">'[2]Imp @ 4-07'!$C$9:$C$951</definedName>
    <definedName name="___fco1107">'[1]imp @ 11-07'!$A$9:$A$151</definedName>
    <definedName name="___fco405">#REF!</definedName>
    <definedName name="___fco407">'[2]Imp @ 4-07'!$A$9:$A$951</definedName>
    <definedName name="__exp1107">'[1]imp @ 11-07'!$C$9:$C$151</definedName>
    <definedName name="__exp405">#REF!</definedName>
    <definedName name="__exp407">'[2]Imp @ 4-07'!$C$9:$C$951</definedName>
    <definedName name="__fco1107">'[1]imp @ 11-07'!$A$9:$A$151</definedName>
    <definedName name="__fco405">#REF!</definedName>
    <definedName name="__fco407">'[2]Imp @ 4-07'!$A$9:$A$951</definedName>
    <definedName name="__fwm2">#REF!</definedName>
    <definedName name="__inf1">#REF!</definedName>
    <definedName name="__inf10">#REF!</definedName>
    <definedName name="__inf11">#REF!</definedName>
    <definedName name="__inf12">#REF!</definedName>
    <definedName name="__inf13">#REF!</definedName>
    <definedName name="__inf15">#REF!</definedName>
    <definedName name="__inf16">#REF!</definedName>
    <definedName name="__inf17">#REF!</definedName>
    <definedName name="__inf19">#REF!</definedName>
    <definedName name="__inf2">[3]Detail!$D$217</definedName>
    <definedName name="__inf20">#REF!</definedName>
    <definedName name="__inf21">#REF!</definedName>
    <definedName name="__inf22">#REF!</definedName>
    <definedName name="__inf23">#REF!</definedName>
    <definedName name="__inf24">#REF!</definedName>
    <definedName name="__inf25">#REF!</definedName>
    <definedName name="__inf26">#REF!</definedName>
    <definedName name="__inf27">#REF!</definedName>
    <definedName name="__inf28">#REF!</definedName>
    <definedName name="__inf29">#REF!</definedName>
    <definedName name="__inf30">#REF!</definedName>
    <definedName name="__inf31">#REF!</definedName>
    <definedName name="__inf32">#REF!</definedName>
    <definedName name="__inf33">#REF!</definedName>
    <definedName name="__inf34">#REF!</definedName>
    <definedName name="__inf35">#REF!</definedName>
    <definedName name="__inf7">#REF!</definedName>
    <definedName name="__inf9">#REF!</definedName>
    <definedName name="__sal1">#REF!</definedName>
    <definedName name="__sal10">#REF!</definedName>
    <definedName name="__sal11">#REF!</definedName>
    <definedName name="__sal12">#REF!</definedName>
    <definedName name="__sal13">#REF!</definedName>
    <definedName name="__sal14">#REF!</definedName>
    <definedName name="__sal15">#REF!</definedName>
    <definedName name="__sal17">#REF!</definedName>
    <definedName name="__sal18">#REF!</definedName>
    <definedName name="__sal19">#REF!</definedName>
    <definedName name="__sal2">#REF!</definedName>
    <definedName name="__sal20">#REF!</definedName>
    <definedName name="__sal22">#REF!</definedName>
    <definedName name="__sal23">#REF!</definedName>
    <definedName name="__sal24">#REF!</definedName>
    <definedName name="__sal25">#REF!</definedName>
    <definedName name="__sal26">#REF!</definedName>
    <definedName name="__sal27">#REF!</definedName>
    <definedName name="__sal28">#REF!</definedName>
    <definedName name="__sal29">#REF!</definedName>
    <definedName name="__sal3">#REF!</definedName>
    <definedName name="__sal30">#REF!</definedName>
    <definedName name="__sal31">#REF!</definedName>
    <definedName name="__sal32">#REF!</definedName>
    <definedName name="__sal33">#REF!</definedName>
    <definedName name="__sal34">#REF!</definedName>
    <definedName name="__sal35">#REF!</definedName>
    <definedName name="__sal4">#REF!</definedName>
    <definedName name="__sal5">#REF!</definedName>
    <definedName name="__sal6">#REF!</definedName>
    <definedName name="__sal7">#REF!</definedName>
    <definedName name="__sal8">#REF!</definedName>
    <definedName name="__sal9">#REF!</definedName>
    <definedName name="_1">#REF!</definedName>
    <definedName name="_2">#REF!</definedName>
    <definedName name="_3">#REF!</definedName>
    <definedName name="_APT0103">'[4]2003'!$C$17</definedName>
    <definedName name="_APT0104">'[4]2004'!$C$17</definedName>
    <definedName name="_APT0105">'[4]2005'!$C$17</definedName>
    <definedName name="_APT0203">'[4]2003'!$D$17</definedName>
    <definedName name="_APT0204">'[4]2004'!$D$17</definedName>
    <definedName name="_APT0205">'[4]2005'!$D$17</definedName>
    <definedName name="_APT0303">'[4]2003'!$E$17</definedName>
    <definedName name="_APT0304">'[4]2004'!$E$17</definedName>
    <definedName name="_APT0305">'[4]2005'!$E$17</definedName>
    <definedName name="_APT0403">'[4]2003'!$F$17</definedName>
    <definedName name="_APT0404">'[4]2004'!$F$17</definedName>
    <definedName name="_APT0405">'[4]2005'!$F$17</definedName>
    <definedName name="_APT0503">'[4]2003'!$G$17</definedName>
    <definedName name="_APT0504">'[4]2004'!$G$17</definedName>
    <definedName name="_APT0505">'[4]2005'!$G$17</definedName>
    <definedName name="_APT0603">'[4]2003'!$H$17</definedName>
    <definedName name="_APT0604">'[4]2004'!$H$17</definedName>
    <definedName name="_APT0605">'[4]2005'!$H$17</definedName>
    <definedName name="_APT0703">'[4]2003'!$I$17</definedName>
    <definedName name="_apt0704">'[4]2004'!$I$17</definedName>
    <definedName name="_APT0705">'[4]2005'!$I$17</definedName>
    <definedName name="_APT0803">'[4]2003'!$J$17</definedName>
    <definedName name="_APT0804">'[4]2004'!$J$17</definedName>
    <definedName name="_APT0805">'[4]2005'!$J$17</definedName>
    <definedName name="_APT0903">'[4]2003'!$K$17</definedName>
    <definedName name="_APT0904">'[4]2004'!$K$17</definedName>
    <definedName name="_APT0905">'[4]2005'!$K$17</definedName>
    <definedName name="_APT1002">'[4]2002-4thQuarter'!$L$17</definedName>
    <definedName name="_APT1003">'[4]2003'!$L$17</definedName>
    <definedName name="_APT1004">'[4]2004'!$L$17</definedName>
    <definedName name="_APT1005">'[4]2005'!$L$17</definedName>
    <definedName name="_APT1102">'[4]2002-4thQuarter'!$M$17</definedName>
    <definedName name="_APT1103">'[4]2003'!$M$17</definedName>
    <definedName name="_APT1104">'[4]2004'!$M$17</definedName>
    <definedName name="_APT1105">'[4]2005'!$M$17</definedName>
    <definedName name="_APT1202">'[4]2002-4thQuarter'!$N$17</definedName>
    <definedName name="_APT1203">'[4]2003'!$N$17</definedName>
    <definedName name="_APT1204">'[4]2004'!$N$17</definedName>
    <definedName name="_APT1205">'[4]2005'!$N$17</definedName>
    <definedName name="_ART0103">'[4]2003'!$C$13</definedName>
    <definedName name="_ART0104">'[4]2004'!$C$13</definedName>
    <definedName name="_ART0105">'[4]2005'!$C$13</definedName>
    <definedName name="_ART0203">'[4]2003'!$D$13</definedName>
    <definedName name="_ART0204">'[4]2004'!$D$13</definedName>
    <definedName name="_ART0205">'[4]2005'!$D$13</definedName>
    <definedName name="_ART0303">'[4]2003'!$E$13</definedName>
    <definedName name="_ART0304">'[4]2004'!$E$13</definedName>
    <definedName name="_ART0305">'[4]2005'!$E$13</definedName>
    <definedName name="_ART0403">'[4]2003'!$F$13</definedName>
    <definedName name="_ART0404">'[4]2004'!$F$13</definedName>
    <definedName name="_ART0405">'[4]2005'!$F$13</definedName>
    <definedName name="_ART0503">'[4]2003'!$G$13</definedName>
    <definedName name="_ART0504">'[4]2004'!$G$13</definedName>
    <definedName name="_ART0505">'[4]2005'!$G$13</definedName>
    <definedName name="_ART0603">'[4]2003'!$H$13</definedName>
    <definedName name="_ART0604">'[4]2004'!$H$13</definedName>
    <definedName name="_ART0605">'[4]2005'!$H$13</definedName>
    <definedName name="_ART0703">'[4]2003'!$I$13</definedName>
    <definedName name="_ART0704">'[4]2004'!$I$13</definedName>
    <definedName name="_ART0705">'[4]2005'!$I$13</definedName>
    <definedName name="_ART0803">'[4]2003'!$J$13</definedName>
    <definedName name="_ART0804">'[4]2004'!$J$13</definedName>
    <definedName name="_ART0805">'[4]2005'!$J$13</definedName>
    <definedName name="_ART0903">'[4]2003'!$K$13</definedName>
    <definedName name="_ART0904">'[4]2004'!$K$13</definedName>
    <definedName name="_ART0905">'[4]2005'!$K$13</definedName>
    <definedName name="_ART1002">'[4]2002-4thQuarter'!$L$13</definedName>
    <definedName name="_ART1003">'[4]2003'!$L$13</definedName>
    <definedName name="_ART1004">'[4]2004'!$L$13</definedName>
    <definedName name="_ART1005">'[4]2005'!$L$13</definedName>
    <definedName name="_ART1102">'[4]2002-4thQuarter'!$M$13</definedName>
    <definedName name="_ART1103">'[4]2003'!$M$13</definedName>
    <definedName name="_ART1104">'[4]2004'!$M$13</definedName>
    <definedName name="_ART1105">'[4]2005'!$M$13</definedName>
    <definedName name="_ART1202">'[4]2002-4thQuarter'!$N$13</definedName>
    <definedName name="_ART1203">'[4]2003'!$N$13</definedName>
    <definedName name="_ART1204">'[4]2004'!$N$13</definedName>
    <definedName name="_ART1205">'[4]2005'!$N$13</definedName>
    <definedName name="_CCY1">#REF!,#REF!</definedName>
    <definedName name="_exp1107">'[1]imp @ 11-07'!$C$9:$C$151</definedName>
    <definedName name="_exp405">#REF!</definedName>
    <definedName name="_exp407">'[2]Imp @ 4-07'!$C$9:$C$951</definedName>
    <definedName name="_fco1107">'[1]imp @ 11-07'!$A$9:$A$151</definedName>
    <definedName name="_fco405">#REF!</definedName>
    <definedName name="_fco407">'[2]Imp @ 4-07'!$A$9:$A$951</definedName>
    <definedName name="_Fill" hidden="1">#REF!</definedName>
    <definedName name="_fwm2">#REF!</definedName>
    <definedName name="_Imp1">#REF!</definedName>
    <definedName name="_Imp2">#REF!</definedName>
    <definedName name="_Imp3">#REF!</definedName>
    <definedName name="_Imp4">#REF!</definedName>
    <definedName name="_Imp5">#REF!</definedName>
    <definedName name="_Imp6">#REF!</definedName>
    <definedName name="_inf1">#REF!</definedName>
    <definedName name="_inf10">#REF!</definedName>
    <definedName name="_inf11">#REF!</definedName>
    <definedName name="_inf12">#REF!</definedName>
    <definedName name="_inf13">#REF!</definedName>
    <definedName name="_inf15">#REF!</definedName>
    <definedName name="_inf16">#REF!</definedName>
    <definedName name="_inf17">#REF!</definedName>
    <definedName name="_inf19">#REF!</definedName>
    <definedName name="_inf2">[3]Detail!$D$217</definedName>
    <definedName name="_inf20">#REF!</definedName>
    <definedName name="_inf21">#REF!</definedName>
    <definedName name="_inf22">#REF!</definedName>
    <definedName name="_inf23">#REF!</definedName>
    <definedName name="_inf24">#REF!</definedName>
    <definedName name="_inf25">#REF!</definedName>
    <definedName name="_inf26">#REF!</definedName>
    <definedName name="_inf27">#REF!</definedName>
    <definedName name="_inf28">#REF!</definedName>
    <definedName name="_inf29">#REF!</definedName>
    <definedName name="_inf30">#REF!</definedName>
    <definedName name="_inf31">#REF!</definedName>
    <definedName name="_inf32">#REF!</definedName>
    <definedName name="_inf33">#REF!</definedName>
    <definedName name="_inf34">#REF!</definedName>
    <definedName name="_inf35">#REF!</definedName>
    <definedName name="_inf7">#REF!</definedName>
    <definedName name="_inf9">#REF!</definedName>
    <definedName name="_Key1" hidden="1">#REF!</definedName>
    <definedName name="_lt0103">'[4]2003'!$C$40</definedName>
    <definedName name="_LT0104">'[4]2004'!$C$40</definedName>
    <definedName name="_LT0105">'[4]2005'!$C$40</definedName>
    <definedName name="_LT0203">'[4]2003'!$D$40</definedName>
    <definedName name="_LT0204">'[4]2004'!$D$40</definedName>
    <definedName name="_LT0205">'[4]2005'!$D$40</definedName>
    <definedName name="_LT0303">'[4]2003'!$E$40</definedName>
    <definedName name="_LT0304">'[4]2004'!$E$40</definedName>
    <definedName name="_LT0305">'[4]2005'!$E$40</definedName>
    <definedName name="_LT0403">'[4]2003'!$F$40</definedName>
    <definedName name="_LT0404">'[4]2004'!$F$40</definedName>
    <definedName name="_LT0405">'[4]2005'!$F$40</definedName>
    <definedName name="_LT0503">'[4]2003'!$G$40</definedName>
    <definedName name="_LT0504">'[4]2004'!$G$40</definedName>
    <definedName name="_LT0505">'[4]2005'!$G$40</definedName>
    <definedName name="_LT0603">'[4]2003'!$H$40</definedName>
    <definedName name="_LT0604">'[4]2004'!$H$40</definedName>
    <definedName name="_LT0605">'[4]2005'!$H$40</definedName>
    <definedName name="_LT0703">'[4]2003'!$I$40</definedName>
    <definedName name="_LT0704">'[4]2004'!$I$40</definedName>
    <definedName name="_LT0705">'[4]2005'!$I$40</definedName>
    <definedName name="_LT0803">'[4]2003'!$J$40</definedName>
    <definedName name="_LT0804">'[4]2004'!$J$40</definedName>
    <definedName name="_LT0805">'[4]2005'!$J$40</definedName>
    <definedName name="_LT0903">'[4]2003'!$K$40</definedName>
    <definedName name="_LT0904">'[4]2004'!$K$40</definedName>
    <definedName name="_LT0905">'[4]2005'!$K$40</definedName>
    <definedName name="_LT1002">'[4]2002-4thQuarter'!$L$40</definedName>
    <definedName name="_LT1003">'[4]2003'!$L$40</definedName>
    <definedName name="_LT1004">'[4]2004'!$L$40</definedName>
    <definedName name="_LT1005">'[4]2005'!$L$40</definedName>
    <definedName name="_LT1102">'[4]2002-4thQuarter'!$M$40</definedName>
    <definedName name="_LT1103">'[4]2003'!$M$40</definedName>
    <definedName name="_LT1104">'[4]2004'!$M$40</definedName>
    <definedName name="_LT1105">'[4]2005'!$M$40</definedName>
    <definedName name="_LT1202">'[4]2002-4thQuarter'!$N$40</definedName>
    <definedName name="_LT1203">'[4]2003'!$N$40</definedName>
    <definedName name="_LT1204">'[4]2004'!$N$40</definedName>
    <definedName name="_LT1205">'[4]2005'!$N$40</definedName>
    <definedName name="_OBJ1">[5]Lists!$B$6:$B$8</definedName>
    <definedName name="_Order1" hidden="1">0</definedName>
    <definedName name="_OTT0103">'[4]2003'!$C$47</definedName>
    <definedName name="_OTT0104">'[4]2004'!$C$47</definedName>
    <definedName name="_OTT0105">'[4]2005'!$C$47</definedName>
    <definedName name="_OTT0203">'[4]2003'!$D$47</definedName>
    <definedName name="_OTT0204">'[4]2004'!$D$47</definedName>
    <definedName name="_OTT0205">'[4]2005'!$D$47</definedName>
    <definedName name="_OTT0303">'[4]2003'!$E$47</definedName>
    <definedName name="_OTT0304">'[4]2004'!$E$47</definedName>
    <definedName name="_OTT0305">'[4]2005'!$E$47</definedName>
    <definedName name="_OTT0403">'[4]2003'!$F$47</definedName>
    <definedName name="_OTT0404">'[4]2004'!$F$47</definedName>
    <definedName name="_OTT0405">'[4]2005'!$F$47</definedName>
    <definedName name="_OTT0503">'[4]2003'!$G$47</definedName>
    <definedName name="_OTT0504">'[4]2004'!$G$47</definedName>
    <definedName name="_OTT0505">'[4]2005'!$G$47</definedName>
    <definedName name="_OTT0603">'[4]2003'!$H$47</definedName>
    <definedName name="_OTT0604">'[4]2004'!$H$47</definedName>
    <definedName name="_OTT0605">'[4]2005'!$H$47</definedName>
    <definedName name="_OTT0703">'[4]2003'!$I$47</definedName>
    <definedName name="_OTT0704">'[4]2004'!$I$47</definedName>
    <definedName name="_OTT0705">'[4]2005'!$I$47</definedName>
    <definedName name="_OTT0803">'[4]2003'!$J$47</definedName>
    <definedName name="_OTT0804">'[4]2004'!$J$47</definedName>
    <definedName name="_OTT0805">'[4]2005'!$J$47</definedName>
    <definedName name="_ott0902">'[4]2002-4thQuarter'!$B$47</definedName>
    <definedName name="_OTT0903">'[4]2003'!$K$47</definedName>
    <definedName name="_OTT0904">'[4]2004'!$K$47</definedName>
    <definedName name="_OTT0905">'[4]2005'!$K$47</definedName>
    <definedName name="_ott1002">'[4]2002-4thQuarter'!$L$47</definedName>
    <definedName name="_OTT1003">'[4]2003'!$L$47</definedName>
    <definedName name="_OTT1004">'[4]2004'!$L$47</definedName>
    <definedName name="_OTT1005">'[4]2005'!$L$47</definedName>
    <definedName name="_ott1102">'[4]2002-4thQuarter'!$M$47</definedName>
    <definedName name="_OTT1103">'[4]2003'!$M$47</definedName>
    <definedName name="_OTT1104">'[4]2004'!$M$47</definedName>
    <definedName name="_OTT1105">'[4]2005'!$M$47</definedName>
    <definedName name="_ott1202">'[4]2002-4thQuarter'!$N$47</definedName>
    <definedName name="_OTT1203">'[4]2003'!$N$47</definedName>
    <definedName name="_OTT1204">'[4]2004'!$N$47</definedName>
    <definedName name="_OTT1205">'[4]2005'!$N$47</definedName>
    <definedName name="_PT0103">'[4]2003'!$C$28</definedName>
    <definedName name="_PT0104">'[4]2004'!$C$28</definedName>
    <definedName name="_PT0105">'[4]2005'!$C$28</definedName>
    <definedName name="_PT0203">'[4]2003'!$D$28</definedName>
    <definedName name="_PT0204">'[4]2004'!$D$28</definedName>
    <definedName name="_PT0205">'[4]2005'!$D$28</definedName>
    <definedName name="_PT0303">'[4]2003'!$E$28</definedName>
    <definedName name="_PT0304">'[4]2004'!$E$28</definedName>
    <definedName name="_PT0305">'[4]2005'!$E$28</definedName>
    <definedName name="_PT0403">'[4]2003'!$F$28</definedName>
    <definedName name="_PT0404">'[4]2004'!$F$28</definedName>
    <definedName name="_PT0405">'[4]2005'!$F$28</definedName>
    <definedName name="_PT0503">'[4]2003'!$G$28</definedName>
    <definedName name="_PT0504">'[4]2004'!$G$28</definedName>
    <definedName name="_PT0505">'[4]2005'!$G$28</definedName>
    <definedName name="_PT0603">'[4]2003'!$H$28</definedName>
    <definedName name="_PT0604">'[4]2004'!$H$28</definedName>
    <definedName name="_PT0605">'[4]2005'!$H$28</definedName>
    <definedName name="_PT0703">'[4]2003'!$I$28</definedName>
    <definedName name="_PT0704">'[4]2004'!$I$28</definedName>
    <definedName name="_PT0705">'[4]2005'!$I$28</definedName>
    <definedName name="_PT0803">'[4]2003'!$J$28</definedName>
    <definedName name="_PT0804">'[4]2004'!$J$28</definedName>
    <definedName name="_PT0805">'[4]2005'!$J$28</definedName>
    <definedName name="_PT0902">'[4]2002-4thQuarter'!$B$28</definedName>
    <definedName name="_PT0903">'[4]2003'!$K$28</definedName>
    <definedName name="_PT0904">'[4]2004'!$K$28</definedName>
    <definedName name="_PT0905">'[4]2005'!$K$28</definedName>
    <definedName name="_PT1002">'[4]2002-4thQuarter'!$L$28</definedName>
    <definedName name="_PT1003">'[4]2003'!$L$28</definedName>
    <definedName name="_PT1004">'[4]2004'!$L$28</definedName>
    <definedName name="_PT1005">'[4]2005'!$L$28</definedName>
    <definedName name="_PT1102">'[4]2002-4thQuarter'!$M$28</definedName>
    <definedName name="_PT1103">'[4]2003'!$M$28</definedName>
    <definedName name="_PT1104">'[4]2004'!$M$28</definedName>
    <definedName name="_PT1105">'[4]2005'!$M$28</definedName>
    <definedName name="_PT1202">'[4]2002-4thQuarter'!$N$28</definedName>
    <definedName name="_PT1203">'[4]2003'!$N$28</definedName>
    <definedName name="_PT1204">'[4]2004'!$N$28</definedName>
    <definedName name="_PT1205">'[4]2005'!$N$28</definedName>
    <definedName name="_sal1">#REF!</definedName>
    <definedName name="_sal10">#REF!</definedName>
    <definedName name="_sal11">#REF!</definedName>
    <definedName name="_sal12">#REF!</definedName>
    <definedName name="_sal13">#REF!</definedName>
    <definedName name="_sal14">#REF!</definedName>
    <definedName name="_sal15">#REF!</definedName>
    <definedName name="_sal17">#REF!</definedName>
    <definedName name="_sal18">#REF!</definedName>
    <definedName name="_sal19">#REF!</definedName>
    <definedName name="_sal2">#REF!</definedName>
    <definedName name="_sal20">#REF!</definedName>
    <definedName name="_sal22">#REF!</definedName>
    <definedName name="_sal23">#REF!</definedName>
    <definedName name="_sal24">#REF!</definedName>
    <definedName name="_sal25">#REF!</definedName>
    <definedName name="_sal26">#REF!</definedName>
    <definedName name="_sal27">#REF!</definedName>
    <definedName name="_sal28">#REF!</definedName>
    <definedName name="_sal29">#REF!</definedName>
    <definedName name="_sal3">#REF!</definedName>
    <definedName name="_sal30">#REF!</definedName>
    <definedName name="_sal31">#REF!</definedName>
    <definedName name="_sal32">#REF!</definedName>
    <definedName name="_sal33">#REF!</definedName>
    <definedName name="_sal34">#REF!</definedName>
    <definedName name="_sal35">#REF!</definedName>
    <definedName name="_sal4">#REF!</definedName>
    <definedName name="_sal5">#REF!</definedName>
    <definedName name="_sal6">#REF!</definedName>
    <definedName name="_sal7">#REF!</definedName>
    <definedName name="_sal8">#REF!</definedName>
    <definedName name="_sal9">#REF!</definedName>
    <definedName name="_Sort" hidden="1">#REF!</definedName>
    <definedName name="a">#REF!</definedName>
    <definedName name="advexp405">#REF!</definedName>
    <definedName name="advfco405">#REF!</definedName>
    <definedName name="AF_BJNKTMBJN">#REF!</definedName>
    <definedName name="AF_BKKKTMBKK">#REF!</definedName>
    <definedName name="AF_DCBKKDC">#REF!</definedName>
    <definedName name="AF_DCKTMDC">#REF!</definedName>
    <definedName name="AF_DELKTMDEL">#REF!</definedName>
    <definedName name="AF_HANKTMHAN">#REF!</definedName>
    <definedName name="AF_KTMBJNKTM">#REF!</definedName>
    <definedName name="AF_KTMBKKKTM">#REF!</definedName>
    <definedName name="AF_KTMDCKTM">#REF!</definedName>
    <definedName name="AF_KTMDELKTM">#REF!</definedName>
    <definedName name="AF_KTMHANKTM">#REF!</definedName>
    <definedName name="AF_KTMIRELANDKTM">#REF!</definedName>
    <definedName name="AF_KTMKOBE">#REF!</definedName>
    <definedName name="AF_KTMMUMKTM">#REF!</definedName>
    <definedName name="AF_KTMOSKKTM">#REF!</definedName>
    <definedName name="AF_KTMPNHKTM">#REF!</definedName>
    <definedName name="AF_KTMPUNKTM">#REF!</definedName>
    <definedName name="AF_MUMKTMMUM">#REF!</definedName>
    <definedName name="AF_OSKKTMOSK">#REF!</definedName>
    <definedName name="AF_PNHKTMPNH">#REF!</definedName>
    <definedName name="AF_PUNKTMPUN">#REF!</definedName>
    <definedName name="Afghanistan">[5]Definitions!#REF!</definedName>
    <definedName name="ahsan">'[6]Pay roll-NIPHP'!#REF!</definedName>
    <definedName name="Albania">[5]Definitions!#REF!</definedName>
    <definedName name="Algeria">[5]Definitions!#REF!</definedName>
    <definedName name="ALL">#REF!</definedName>
    <definedName name="AllBudget">#REF!</definedName>
    <definedName name="Alter_Vida___Centro_de_Estudios_y_Formación_para_el_Ecodesarrollo">[5]Definitions!#REF!</definedName>
    <definedName name="Angebotswert">'[7]Appendix 1 (B-Offer Sheet)'!$G$48</definedName>
    <definedName name="Angola">[5]Definitions!#REF!</definedName>
    <definedName name="Ansprechpartner">'[7]Appendix 1 (A-Basic Data)'!$B$5</definedName>
    <definedName name="AnzahlungMWST">'[7]Appendix 1 (B-Offer Sheet)'!$F$54</definedName>
    <definedName name="AnzahlungNetto">'[7]Appendix 1 (B-Offer Sheet)'!$D$54</definedName>
    <definedName name="aoa">#REF!</definedName>
    <definedName name="aprrev">'[8]Full Year'!$H$12:$H$217</definedName>
    <definedName name="Area">[5]Lists!$I$8:$I$15</definedName>
    <definedName name="Argentina">[5]Definitions!#REF!</definedName>
    <definedName name="Armenia">[5]Definitions!#REF!</definedName>
    <definedName name="Asource">OFFSET(#REF!,0,0,COUNTA(#REF!)-1,1)</definedName>
    <definedName name="Association_Comorienne_pour_le_Bien_Etre_de_la_Famille__ASCOBEF">[5]Definitions!#REF!</definedName>
    <definedName name="attrition_rate">[9]Assumptions!$D$36</definedName>
    <definedName name="Auftragsnummer">[7]Konfiguration!$F$2</definedName>
    <definedName name="award">#REF!</definedName>
    <definedName name="Award_Id">'[10]I. Budget - Summary'!$E$6</definedName>
    <definedName name="AWARDNO">#REF!</definedName>
    <definedName name="awardnu">#REF!</definedName>
    <definedName name="awardrev">#REF!</definedName>
    <definedName name="Azerbaijan">[5]Definitions!#REF!</definedName>
    <definedName name="b">'[11]I. Budget - Summary'!$I$15</definedName>
    <definedName name="Bangladesh">[5]Definitions!#REF!</definedName>
    <definedName name="Basic_salary_level">[12]Gr!#REF!,[12]Gr!#REF!,[12]Gr!$C:$C</definedName>
    <definedName name="Belarus">[5]Definitions!#REF!</definedName>
    <definedName name="Belize">[5]Definitions!#REF!</definedName>
    <definedName name="Belize_Enterprise_for_Sustainable_Technology__B.E.S.T.">[5]Definitions!#REF!</definedName>
    <definedName name="Benin">[5]Definitions!#REF!</definedName>
    <definedName name="BetragMwSt">'[7]Appendix 1 (B-Offer Sheet)'!$G$50</definedName>
    <definedName name="bhut" hidden="1">#REF!</definedName>
    <definedName name="Bhutan">[5]Definitions!#REF!</definedName>
    <definedName name="BigSubApplicant">#N/A</definedName>
    <definedName name="BigSubApplicant2">SUBSTITUTE(SUBSTITUTE(SUBSTITUTE(SUBSTITUTE(SUBSTITUTE(SUBSTITUTE(SUBSTITUTE(#REF!,"Non-",""),"Sub-",""),"CCM ",""),")",""),"'","_"),"+",""),"&amp;","")</definedName>
    <definedName name="binh">#REF!</definedName>
    <definedName name="BLAIR">#REF!</definedName>
    <definedName name="Bolivia">[5]Definitions!#REF!</definedName>
    <definedName name="Bosnia_and_Herzegovina">[5]Definitions!#REF!</definedName>
    <definedName name="Botswana">[5]Definitions!#REF!</definedName>
    <definedName name="Bottleneck">[5]Definitions!$F$13:$F$22</definedName>
    <definedName name="Brazil">[5]Definitions!#REF!</definedName>
    <definedName name="Budget_Detail_CPA">#REF!</definedName>
    <definedName name="Budget_Detail_Fringe">#REF!</definedName>
    <definedName name="Budget_Detail_Ind_OH_Rt">#REF!</definedName>
    <definedName name="Budget_Source">'[10]I. Budget - Summary'!$K$5</definedName>
    <definedName name="buffer_stock">[9]Assumptions!$F$117</definedName>
    <definedName name="Bulgaria">[5]Definitions!#REF!</definedName>
    <definedName name="Burkina_Faso">[5]Definitions!#REF!</definedName>
    <definedName name="Burundi">[5]Definitions!#REF!</definedName>
    <definedName name="Cambodia">[5]Definitions!#REF!</definedName>
    <definedName name="Cameroon">[5]Definitions!#REF!</definedName>
    <definedName name="Cameroon_Togo">[5]Definitions!#REF!</definedName>
    <definedName name="Cape_Verde">[5]Definitions!#REF!</definedName>
    <definedName name="CARE_Peru">[5]Definitions!#REF!</definedName>
    <definedName name="Catholic_Relief_Services__CRS____Niger">[5]Definitions!#REF!</definedName>
    <definedName name="CCNsal" localSheetId="3">'[13](INT) Detailed'!$E$792</definedName>
    <definedName name="CCNsal" localSheetId="2">'mHero Budget'!#REF!</definedName>
    <definedName name="CCNsal" localSheetId="1">#REF!</definedName>
    <definedName name="CCNsal">#REF!</definedName>
    <definedName name="Central_African_Republic">[5]Definitions!#REF!</definedName>
    <definedName name="Centro_de_Investigación__Educación_y_Servicios__CIES">[5]Definitions!#REF!</definedName>
    <definedName name="Chad">[5]Definitions!#REF!</definedName>
    <definedName name="Chile">[5]Definitions!#REF!</definedName>
    <definedName name="China">[5]Definitions!#REF!</definedName>
    <definedName name="chv_ratio">[9]Assumptions!$D$34</definedName>
    <definedName name="chw_per_supervisor">[9]Assumptions!$D$35</definedName>
    <definedName name="chw_salary">[9]Assumptions!$D$39</definedName>
    <definedName name="Clinic_Long_Term">'[5]HRH_Staffing Projection New HF'!$C$3</definedName>
    <definedName name="Clinic_Short_Term">'[5]HRH_Staffing Projection New HF'!$B$3</definedName>
    <definedName name="cm">#REF!</definedName>
    <definedName name="CO_SCR">'[14]Appendix 1(C-Accounts Sheets Op'!$C$15</definedName>
    <definedName name="coa">#REF!</definedName>
    <definedName name="coades">#REF!</definedName>
    <definedName name="cofco">'[15]V. Budget - Quarterly (Sub Ops)'!#REF!</definedName>
    <definedName name="cogst0902">'[4]2002-4thQuarter'!$B$14</definedName>
    <definedName name="Colombia">[5]Definitions!#REF!</definedName>
    <definedName name="Colombia_Comoros">[5]Definitions!#REF!</definedName>
    <definedName name="Comoros">[5]Definitions!#REF!</definedName>
    <definedName name="CompName">#N/A</definedName>
    <definedName name="ComponentFinGap">#REF!</definedName>
    <definedName name="ComponentSelected">#REF!</definedName>
    <definedName name="Congo__Republic_of">[5]Definitions!#REF!</definedName>
    <definedName name="Conseil_National_de_Lutte_contre_le_SIDA__CNLS___Burundi">[5]Definitions!#REF!</definedName>
    <definedName name="Conseil_National_de_Lutte_Contre_le_Sida__CNLS___Congo">[5]Definitions!#REF!</definedName>
    <definedName name="Conseil_National_de_Lutte_Contre_le_SIDA__CNLS___Senegal">[5]Definitions!#REF!</definedName>
    <definedName name="Consejo_Presidencial_del_SIDA__COPRESIDA">[5]Definitions!#REF!</definedName>
    <definedName name="Consejo_Técnico_de_Asistencia_Médico_Social__CTAMS">[5]Definitions!#REF!</definedName>
    <definedName name="Coordination_Committee_to_Fight_AIDS__CCS_SIDA__of_Cape_Verde">[5]Definitions!#REF!</definedName>
    <definedName name="Cost_Category">[5]Definitions!#REF!</definedName>
    <definedName name="Costa_Rica">[5]Definitions!#REF!</definedName>
    <definedName name="CostCat">[5]Lists!$F$2:$F$3</definedName>
    <definedName name="costpp">#REF!</definedName>
    <definedName name="Cote_d_Ivoire">[5]Definitions!#REF!</definedName>
    <definedName name="Counties">'[16]Incentive Position Level'!$B$120:$B$134</definedName>
    <definedName name="Country_Applicant">[5]Definitions!#REF!</definedName>
    <definedName name="Country_Name">'[14]Base Assumptions '!$B$6</definedName>
    <definedName name="Country1" localSheetId="3">#REF!</definedName>
    <definedName name="Country1" localSheetId="2">'mHero Budget'!$A$12</definedName>
    <definedName name="Country1">#REF!</definedName>
    <definedName name="Country10" localSheetId="2">'mHero Budget'!#REF!</definedName>
    <definedName name="Country10" localSheetId="1">#REF!</definedName>
    <definedName name="Country10">#REF!</definedName>
    <definedName name="Country2" localSheetId="2">'mHero Budget'!#REF!</definedName>
    <definedName name="Country2" localSheetId="1">#REF!</definedName>
    <definedName name="Country2">#REF!</definedName>
    <definedName name="Country3" localSheetId="2">'mHero Budget'!#REF!</definedName>
    <definedName name="Country3" localSheetId="1">#REF!</definedName>
    <definedName name="Country3">#REF!</definedName>
    <definedName name="Country4" localSheetId="2">'mHero Budget'!#REF!</definedName>
    <definedName name="Country4" localSheetId="1">#REF!</definedName>
    <definedName name="Country4">#REF!</definedName>
    <definedName name="Country5" localSheetId="2">'mHero Budget'!#REF!</definedName>
    <definedName name="Country5" localSheetId="1">#REF!</definedName>
    <definedName name="Country5">#REF!</definedName>
    <definedName name="Country6" localSheetId="2">'mHero Budget'!#REF!</definedName>
    <definedName name="Country6" localSheetId="1">#REF!</definedName>
    <definedName name="Country6">#REF!</definedName>
    <definedName name="Country7" localSheetId="2">'mHero Budget'!#REF!</definedName>
    <definedName name="Country7" localSheetId="1">#REF!</definedName>
    <definedName name="Country7">#REF!</definedName>
    <definedName name="Country8" localSheetId="2">'mHero Budget'!#REF!</definedName>
    <definedName name="Country8" localSheetId="1">#REF!</definedName>
    <definedName name="Country8">#REF!</definedName>
    <definedName name="Country9" localSheetId="2">'mHero Budget'!#REF!</definedName>
    <definedName name="Country9" localSheetId="1">#REF!</definedName>
    <definedName name="Country9">#REF!</definedName>
    <definedName name="CountSDA">#REF!</definedName>
    <definedName name="County_Long_Term">'[5]HRH_Staffing Projection New HF'!$G$3</definedName>
    <definedName name="County_Short_Term">'[5]HRH_Staffing Projection New HF'!$F$3</definedName>
    <definedName name="cpa">'[17]II. Budget - Detail (FHI Ops)'!$E$639</definedName>
    <definedName name="CPA_Rate" localSheetId="3">'[14]Base Assumptions '!$B$3</definedName>
    <definedName name="CPA_Rate" localSheetId="2">'mHero Budget'!#REF!</definedName>
    <definedName name="CPA_Rate" localSheetId="1">#REF!</definedName>
    <definedName name="CPA_Rate">#REF!</definedName>
    <definedName name="creditor">'[18]Data-creditor'!$B$4:$B$165</definedName>
    <definedName name="Croatia">[5]Definitions!#REF!</definedName>
    <definedName name="CType">[5]Lists!$F$8:$F$10</definedName>
    <definedName name="Cuba">[5]Definitions!#REF!</definedName>
    <definedName name="Currency">[5]Definitions!#REF!</definedName>
    <definedName name="dailyreimb">#REF!</definedName>
    <definedName name="dailyreimb2">#REF!</definedName>
    <definedName name="dailyvenue">#REF!</definedName>
    <definedName name="DangerPay" localSheetId="3">#REF!</definedName>
    <definedName name="DangerPay" localSheetId="2">'mHero Budget'!#REF!</definedName>
    <definedName name="DangerPay" localSheetId="1">#REF!</definedName>
    <definedName name="DangerPay">#REF!</definedName>
    <definedName name="DANIEL">#REF!</definedName>
    <definedName name="DatenLand">[7]Konfiguration!$A$40:$D$311</definedName>
    <definedName name="dc">#REF!</definedName>
    <definedName name="dctitle">#REF!</definedName>
    <definedName name="ddd">'[19]V. Budget - Quarterly (Sub Ops)'!#REF!</definedName>
    <definedName name="Department_of_Economic_Affairs_of_India">[5]Definitions!#REF!</definedName>
    <definedName name="Department_of_Health_of_Papua_New_Guinea">[5]Definitions!#REF!</definedName>
    <definedName name="Disease_components">[5]Definitions!#REF!</definedName>
    <definedName name="Djibouti">[5]Definitions!#REF!</definedName>
    <definedName name="Dominican_Republic">[5]Definitions!#REF!</definedName>
    <definedName name="DPR_of_Korea">[5]Definitions!#REF!</definedName>
    <definedName name="DRC__Democratic_Republic_of_Congo">[5]Definitions!#REF!</definedName>
    <definedName name="DropCombined">OFFSET([5]Drops!$D$2,0,0,COUNTA([5]Drops!$D:$D)-COUNTIF([5]Drops!$D:$D,"=0")-1,1)</definedName>
    <definedName name="DropSDAs">OFFSET([5]Drops!$E$2,0,0,COUNTA([5]Drops!$E:$E)-COUNTIF([5]Drops!$E:$E,"=#N/A")-1,1)</definedName>
    <definedName name="DropVary">OFFSET([5]Drops!$B$2,0,0,COUNTA([5]Drops!$B:$B)-COUNTIF([5]Drops!$B:$B,"=#N/A"),1)</definedName>
    <definedName name="drug_lookup">[9]Assumptions!$C$121:$F$152</definedName>
    <definedName name="drug_names">[9]Assumptions!$C$121:$C$152</definedName>
    <definedName name="Economics_Institute_in_Belgrade">[5]Definitions!#REF!</definedName>
    <definedName name="ect">'[20]Pro forma2'!$B$108</definedName>
    <definedName name="Ecuador">[5]Definitions!#REF!</definedName>
    <definedName name="Egypt">[5]Definitions!#REF!</definedName>
    <definedName name="El_Salvador">[5]Definitions!#REF!</definedName>
    <definedName name="EMail">'[7]Appendix 1 (A-Basic Data)'!$B$10</definedName>
    <definedName name="end">#REF!</definedName>
    <definedName name="end_date">[9]Assumptions!$D$21</definedName>
    <definedName name="Equatorial_Guinea">[5]Definitions!#REF!</definedName>
    <definedName name="Eritrea">[5]Definitions!#REF!</definedName>
    <definedName name="Estonia">[5]Definitions!#REF!</definedName>
    <definedName name="Ethiopia">[5]Definitions!#REF!</definedName>
    <definedName name="EUBIC">'[7]Appendix 1 (A-Basic Data)'!$B$19</definedName>
    <definedName name="EUFinanzinstitut">'[7]Appendix 1 (A-Basic Data)'!$B$17</definedName>
    <definedName name="EUIBAN">'[7]Appendix 1 (A-Basic Data)'!$B$18</definedName>
    <definedName name="EVERLYN">#REF!</definedName>
    <definedName name="ex">#REF!</definedName>
    <definedName name="Ex_rate">'[21]Wksht-ODC'!$H$2</definedName>
    <definedName name="Exc_rate">'[22]Wksht-ODC'!#REF!</definedName>
    <definedName name="exch">'[20]Pro forma2'!$B$108</definedName>
    <definedName name="Exch_rate">'[21]Wksht-ODC'!$H$2</definedName>
    <definedName name="exch1">'[23]Pro Forma2'!$B$84</definedName>
    <definedName name="exch3">'[23]Pro Forma2'!#REF!</definedName>
    <definedName name="exch4">'[23]Pro Forma2'!#REF!</definedName>
    <definedName name="exe">#REF!</definedName>
    <definedName name="ExFactor">#REF!</definedName>
    <definedName name="existing_CHWs">[9]Assumptions!$D$41</definedName>
    <definedName name="exp699apr05">'[24]699'!$E$9:$E$573</definedName>
    <definedName name="exp700apr05">'[24]700'!$E$9:$E$1199</definedName>
    <definedName name="ExpatTime" localSheetId="3">'[13](INT) Detailed'!$E$794</definedName>
    <definedName name="ExpatTime" localSheetId="2">'mHero Budget'!#REF!</definedName>
    <definedName name="ExpatTime" localSheetId="1">#REF!</definedName>
    <definedName name="ExpatTime">#REF!</definedName>
    <definedName name="expense">[25]Sheet1!$P$9:$P$1292</definedName>
    <definedName name="ExRate">#REF!</definedName>
    <definedName name="exrate3">'[26]Bangkok '!$C$42</definedName>
    <definedName name="exrate6">'[26]Bangkok '!$C$46</definedName>
    <definedName name="exrate7">'[26]Bangkok '!$C$46</definedName>
    <definedName name="FA_transfer">#REF!</definedName>
    <definedName name="FacilitatorPD">#REF!</definedName>
    <definedName name="FacilitatorTravel">#REF!</definedName>
    <definedName name="fco">'[25]IMP ENTRY FY02-FY05'!$A$5:$A$2182</definedName>
    <definedName name="FCO_Measure_Row">'[15]III. Budget - Qrtrly (FHI Ops)'!#REF!</definedName>
    <definedName name="FCOList">'[27]II. Budget - Detail (FHI Ops)'!#REF!</definedName>
    <definedName name="fcosub699apr05">'[24]699'!$B$9:$B$573</definedName>
    <definedName name="fcosub700apr05">'[24]700'!$B$9:$B$1199</definedName>
    <definedName name="Federación_Red_NICASALUD">[5]Definitions!#REF!</definedName>
    <definedName name="Fee" localSheetId="3">'[14]Base Assumptions '!$D$643</definedName>
    <definedName name="Fee" localSheetId="2">'mHero Budget'!#REF!</definedName>
    <definedName name="Fee">#REF!</definedName>
    <definedName name="FEE_Rate">'[28]Base Assumptions '!$B$17</definedName>
    <definedName name="Fiji">[5]Definitions!#REF!</definedName>
    <definedName name="Fonds_de_Soutien_aux_Activités_en_matière_de_Population__FOSAP">[5]Definitions!#REF!</definedName>
    <definedName name="fringe">'[17]II. Budget - Detail (FHI Ops)'!$E$640</definedName>
    <definedName name="FRINGE_Rate" localSheetId="3">'[28]Base Assumptions '!$B$16</definedName>
    <definedName name="Fringe_Rate" localSheetId="2">'mHero Budget'!#REF!</definedName>
    <definedName name="Fringe_Rate" localSheetId="1">#REF!</definedName>
    <definedName name="Fringe_Rate">#REF!</definedName>
    <definedName name="Fund">[5]Lists!$K$2:$K$11</definedName>
    <definedName name="Fundação_Ataulpho_de_Paiva__FAP">[5]Definitions!#REF!</definedName>
    <definedName name="Fundación_Visión_Mundial_Guatemala">[5]Definitions!#REF!</definedName>
    <definedName name="Funder">'[14]Base Assumptions '!$A$10</definedName>
    <definedName name="Funding_source">#N/A</definedName>
    <definedName name="FundingSourceOffset">IF(ComponentSelected="Health Systems Strengthening",2,3)</definedName>
    <definedName name="FundingSources">#REF!,#REF!,#REF!,#REF!,#REF!,#REF!,#REF!,#REF!,#REF!,#REF!,#REF!,#REF!,#REF!,#REF!</definedName>
    <definedName name="FundingSummary">#REF!</definedName>
    <definedName name="FXR">'[14]Base Assumptions '!$B$7</definedName>
    <definedName name="g">[29]!Net</definedName>
    <definedName name="GA_Rate" localSheetId="3">'[14]Base Assumptions '!$B$4</definedName>
    <definedName name="GA_Rate" localSheetId="2">'mHero Budget'!#REF!</definedName>
    <definedName name="GA_Rate" localSheetId="1">#REF!</definedName>
    <definedName name="GA_Rate">#REF!</definedName>
    <definedName name="GA_Summary_Fees_Begin">#REF!</definedName>
    <definedName name="GA_Summary_Fees_End">#REF!</definedName>
    <definedName name="Gabon">[5]Definitions!#REF!</definedName>
    <definedName name="Gambia">[5]Definitions!#REF!</definedName>
    <definedName name="Gambia_Multicountry_Africa__RMCC">[5]Definitions!#REF!</definedName>
    <definedName name="Georgia">[5]Definitions!#REF!</definedName>
    <definedName name="Ghana">[5]Definitions!#REF!</definedName>
    <definedName name="GIK">'[30]APPENDIX B_Drop down LISTS'!$L$2:$L$11</definedName>
    <definedName name="gr_sup">#REF!</definedName>
    <definedName name="Gratuity" hidden="1">[31]Payledger!#REF!</definedName>
    <definedName name="Gratuitynew" hidden="1">[31]Payledger!#REF!</definedName>
    <definedName name="groups">#REF!</definedName>
    <definedName name="Guatemala">[5]Definitions!#REF!</definedName>
    <definedName name="Guinea">[5]Definitions!#REF!</definedName>
    <definedName name="GuineaBissau__Republic_of">[5]Definitions!#REF!</definedName>
    <definedName name="Guyana">[5]Definitions!#REF!</definedName>
    <definedName name="Haiti">[5]Definitions!#REF!</definedName>
    <definedName name="Hanh_2003_List">#REF!</definedName>
    <definedName name="Health_Center_Long_Term">'[5]HRH_Staffing Projection New HF'!$E$3</definedName>
    <definedName name="Health_Center_Short_Term">'[5]HRH_Staffing Projection New HF'!$D$3</definedName>
    <definedName name="Hideya_Tsukuma">[12]Gr!#REF!</definedName>
    <definedName name="HIV_AIDS">[5]Definitions!#REF!</definedName>
    <definedName name="HOla">'[32]Balance Sheet'!#REF!</definedName>
    <definedName name="Honduras">[5]Definitions!#REF!</definedName>
    <definedName name="HSS_Section_4B">[5]Definitions!#REF!</definedName>
    <definedName name="hypAB">'[7]Appendix 1(C-Accounts Sheets Op'!#REF!</definedName>
    <definedName name="IDC_Rate">'[28]Base Assumptions '!$B$15</definedName>
    <definedName name="Implementer">IF(ComponentSelected="Health Systems Strengthening","Implementer","Recipient")</definedName>
    <definedName name="ImplementerAcronym">IF(ComponentSelected="Health Systems Strengthening","","(PR)")</definedName>
    <definedName name="Implementing_Entity_Type">[5]Definitions!#REF!</definedName>
    <definedName name="ImpSect1">[5]Definitions!#REF!</definedName>
    <definedName name="ImpSect2">[5]Definitions!#REF!</definedName>
    <definedName name="ImpSect3">[5]Definitions!#REF!</definedName>
    <definedName name="ImpSect4">[5]Definitions!#REF!</definedName>
    <definedName name="ImpSect5">[5]Definitions!#REF!</definedName>
    <definedName name="ImpSect6">[5]Definitions!#REF!</definedName>
    <definedName name="IncOffset">#REF!</definedName>
    <definedName name="ind">#REF!</definedName>
    <definedName name="INDEX">'[33]Annex C_LISTS w descriptions'!$R$3:$R$300</definedName>
    <definedName name="India">[5]Definitions!#REF!</definedName>
    <definedName name="indirect">#REF!</definedName>
    <definedName name="Indonesia">[5]Definitions!#REF!</definedName>
    <definedName name="inf" localSheetId="2">'mHero Budget'!$H$3</definedName>
    <definedName name="inf">#REF!</definedName>
    <definedName name="infl" localSheetId="2">'mHero Budget'!$H$3</definedName>
    <definedName name="infl">#REF!</definedName>
    <definedName name="inflation">[9]Assumptions!$D$24</definedName>
    <definedName name="international">#REF!</definedName>
    <definedName name="International_HIV_AIDS_Alliance">[5]Definitions!#REF!</definedName>
    <definedName name="International_Organization_for_Migration__IOM">[5]Definitions!#REF!</definedName>
    <definedName name="intervention1">[9]Assumptions!$C$46</definedName>
    <definedName name="intervention10">[9]Assumptions!$C$55</definedName>
    <definedName name="intervention11">[9]Assumptions!$C$56</definedName>
    <definedName name="intervention12">[9]Assumptions!$C$57</definedName>
    <definedName name="intervention13">[9]Assumptions!$C$58</definedName>
    <definedName name="intervention14">[9]Assumptions!$C$59</definedName>
    <definedName name="intervention15">[9]Assumptions!$C$60</definedName>
    <definedName name="intervention2">[9]Assumptions!$C$47</definedName>
    <definedName name="intervention3">[9]Assumptions!$C$48</definedName>
    <definedName name="intervention4">[9]Assumptions!$C$49</definedName>
    <definedName name="intervention5">[9]Assumptions!$C$50</definedName>
    <definedName name="intervention6">[9]Assumptions!$C$51</definedName>
    <definedName name="intervention7">[9]Assumptions!$C$52</definedName>
    <definedName name="intervention8">[9]Assumptions!$C$53</definedName>
    <definedName name="intervention9">[9]Assumptions!$C$54</definedName>
    <definedName name="Iran__Islamic_Republic_of">[5]Definitions!#REF!</definedName>
    <definedName name="Iraq">[5]Definitions!#REF!</definedName>
    <definedName name="Jamaica">[5]Definitions!#REF!</definedName>
    <definedName name="JAMES">#REF!</definedName>
    <definedName name="JHU">#REF!</definedName>
    <definedName name="Jordan">[5]Definitions!#REF!</definedName>
    <definedName name="JULIUS">#REF!</definedName>
    <definedName name="Kalkulationswaehrung">'[7]Appendix 1 (A-Basic Data)'!$B$2</definedName>
    <definedName name="Kazakhstan">[5]Definitions!#REF!</definedName>
    <definedName name="Kenya">[5]Definitions!#REF!</definedName>
    <definedName name="keyin">#REF!</definedName>
    <definedName name="Kosovo">[5]Definitions!#REF!</definedName>
    <definedName name="KTM_IRELAND_KTM">#REF!</definedName>
    <definedName name="Kyrgyzstan">[5]Definitions!#REF!</definedName>
    <definedName name="Land">'[7]Appendix 1 (A-Basic Data)'!$B$9</definedName>
    <definedName name="Lao_PDR">[5]Definitions!#REF!</definedName>
    <definedName name="length_of_program">[9]Assumptions!$D$22</definedName>
    <definedName name="Lesotho">[5]Definitions!#REF!</definedName>
    <definedName name="Liberia">[5]Definitions!#REF!</definedName>
    <definedName name="List">[34]List!$B$5:$B$333</definedName>
    <definedName name="lo">'[32]Balance Sheet'!#REF!</definedName>
    <definedName name="localinf" localSheetId="2">'mHero Budget'!$H$2</definedName>
    <definedName name="localinf">#REF!</definedName>
    <definedName name="localinf2" localSheetId="2">#REF!</definedName>
    <definedName name="localinf2" localSheetId="1">#REF!</definedName>
    <definedName name="localinf2">#REF!</definedName>
    <definedName name="LocalSal" localSheetId="2">'mHero Budget'!$H$4</definedName>
    <definedName name="LocalSal">#REF!</definedName>
    <definedName name="locinf" localSheetId="2">'mHero Budget'!#REF!</definedName>
    <definedName name="locinf" localSheetId="1">#REF!</definedName>
    <definedName name="locinf">#REF!</definedName>
    <definedName name="LocInflat" localSheetId="2">'mHero Budget'!#REF!</definedName>
    <definedName name="LocInflat">#REF!</definedName>
    <definedName name="LOEGnAPrint">#REF!</definedName>
    <definedName name="lookupfco">[25]Sheet1!$AD$9:$AD$1292</definedName>
    <definedName name="Lutheran_World_Federation">[5]Definitions!#REF!</definedName>
    <definedName name="Macedonia__Former_Yugoslav_Republic">[5]Definitions!#REF!</definedName>
    <definedName name="MACRO">#REF!</definedName>
    <definedName name="Madagascar">[5]Definitions!#REF!</definedName>
    <definedName name="Malaria">[5]Definitions!#REF!</definedName>
    <definedName name="Malawi">[5]Definitions!#REF!</definedName>
    <definedName name="Maldives">[5]Definitions!#REF!</definedName>
    <definedName name="Mali">[5]Definitions!#REF!</definedName>
    <definedName name="markup">[9]Assumptions!$F$118</definedName>
    <definedName name="materials">#REF!</definedName>
    <definedName name="Mauritania">[5]Definitions!#REF!</definedName>
    <definedName name="Mauritius">[5]Definitions!#REF!</definedName>
    <definedName name="Medische_Zending___Primary_Health_Care_Suriname">[5]Definitions!#REF!</definedName>
    <definedName name="Mexico">[5]Definitions!#REF!</definedName>
    <definedName name="Ministry_of_Finance_and_Development_Planning__Kingdom_of_Lesotho">[5]Definitions!#REF!</definedName>
    <definedName name="Ministry_of_Finance_of_the_People_s_Republic_of_the_Bangladesh">[5]Definitions!#REF!</definedName>
    <definedName name="Ministry_of_Health__Federal_Replublic_of_Ethiopia">[5]Definitions!#REF!</definedName>
    <definedName name="Ministry_of_Health_and_Child_Welfare_of_Zimbabwe">[5]Definitions!#REF!</definedName>
    <definedName name="Ministry_of_Health_and_Family_of_Romania">[5]Definitions!#REF!</definedName>
    <definedName name="Ministry_of_Health_and_Social_Services_of_Namibia">[5]Definitions!#REF!</definedName>
    <definedName name="Ministry_of_Health_and_Social_Welfare_of_Zanzibar">[5]Definitions!#REF!</definedName>
    <definedName name="Ministry_of_Health_of_Cambodia">[5]Definitions!#REF!</definedName>
    <definedName name="Ministry_of_Health_of_Nepal">[5]Definitions!#REF!</definedName>
    <definedName name="Ministry_of_Health_of_the_Republic_of_Ghana">[5]Definitions!#REF!</definedName>
    <definedName name="Ministry_of_Health_of_the_Republic_of_Indonesia">[5]Definitions!#REF!</definedName>
    <definedName name="Ministry_of_Health_of_the_Republic_of_Mali">[5]Definitions!#REF!</definedName>
    <definedName name="Ministry_of_Health_of_the_Republic_of_Zambia">[5]Definitions!#REF!</definedName>
    <definedName name="Ministry_of_Health_of_the_United_Republic_of_Tanzania">[5]Definitions!#REF!</definedName>
    <definedName name="Ministry_of_Health_of_Viet_Nam">[5]Definitions!#REF!</definedName>
    <definedName name="Ministry_of_Healthcare_and_Nutrition__Sri_Lanka">[5]Definitions!#REF!</definedName>
    <definedName name="Ministry_of_Public_Health_of_Thailand">[5]Definitions!#REF!</definedName>
    <definedName name="Ministry_of_Public_Health_of_the_Islamic_Republic_of_Afghanistan">[5]Definitions!#REF!</definedName>
    <definedName name="Ministry_of_Public_Health_of_the_Republic_of_Ecuador">[5]Definitions!#REF!</definedName>
    <definedName name="MISC">'[32]Balance Sheet'!#REF!</definedName>
    <definedName name="Moldova">[5]Definitions!#REF!</definedName>
    <definedName name="Mongolia">[5]Definitions!#REF!</definedName>
    <definedName name="Montenegro">[5]Definitions!#REF!</definedName>
    <definedName name="MoPHotIRoA">[5]Definitions!#REF!</definedName>
    <definedName name="Morocco">[5]Definitions!#REF!</definedName>
    <definedName name="mos">#REF!</definedName>
    <definedName name="Mozambique">[5]Definitions!#REF!</definedName>
    <definedName name="Multicountry_South_Asia_Nepal">[5]Definitions!#REF!</definedName>
    <definedName name="my">#REF!</definedName>
    <definedName name="Myanmar">[5]Definitions!#REF!</definedName>
    <definedName name="nam">'[35]Salary and Fringe'!#REF!</definedName>
    <definedName name="Namibia">[5]Definitions!#REF!</definedName>
    <definedName name="National_Action_Committee_on_AIDS_of_the_Federal_Government_of_Nigeria">[5]Definitions!#REF!</definedName>
    <definedName name="National_AIDS_Center__Kazakhstan">[5]Definitions!#REF!</definedName>
    <definedName name="National_AIDS_Center__Kyrgyzstan">[5]Definitions!#REF!</definedName>
    <definedName name="National_AIDS_Center__Ministry_of_Health_of_Uzbekistan">[5]Definitions!#REF!</definedName>
    <definedName name="National_AIDS_Control_Programme__Ministry_of_Health__Pakistan">[5]Definitions!#REF!</definedName>
    <definedName name="National_AIDS_Council__CNCS__of_Mozambique">[5]Definitions!#REF!</definedName>
    <definedName name="National_AIDS_Secretariat__Mauritius">[5]Definitions!#REF!</definedName>
    <definedName name="National_AIDS_Secretariat_of_Gambia">[5]Definitions!#REF!</definedName>
    <definedName name="National_Department_of_Health">[5]Definitions!#REF!</definedName>
    <definedName name="National_Malaria_Programme__Ministry_of_Public_Health_and_Population">[5]Definitions!#REF!</definedName>
    <definedName name="National_Office_for_Family_and_Population__ONFP">[5]Definitions!#REF!</definedName>
    <definedName name="National_Tuberculosis_Control_Program__Ministry_of_Health_and_Population_in_Egypt">[5]Definitions!#REF!</definedName>
    <definedName name="Nepal">[5]Definitions!#REF!</definedName>
    <definedName name="Net">[29]!Net</definedName>
    <definedName name="new">#REF!</definedName>
    <definedName name="newdc">#REF!</definedName>
    <definedName name="ngo">#REF!</definedName>
    <definedName name="Nicaragua">[5]Definitions!#REF!</definedName>
    <definedName name="Niger">[5]Definitions!#REF!</definedName>
    <definedName name="Nigeria">[5]Definitions!#REF!</definedName>
    <definedName name="NIPHP_1">#REF!</definedName>
    <definedName name="NIPHP_2">#REF!</definedName>
    <definedName name="NIPHP_3">#REF!</definedName>
    <definedName name="Nobuyuki_Yamamura">[12]Gr!#REF!</definedName>
    <definedName name="NonKorrespondenzBIC_SWIFT">'[7]Appendix 1 (A-Basic Data)'!$B$24</definedName>
    <definedName name="NonKorrespondenzFinanzinstitut">'[7]Appendix 1 (A-Basic Data)'!$B$23</definedName>
    <definedName name="NonKorrespondenzKontonummerIBAN">'[7]Appendix 1 (A-Basic Data)'!$B$25</definedName>
    <definedName name="ObjList">OFFSET(#REF!,0,0,#REF!,1)</definedName>
    <definedName name="olddc">#REF!</definedName>
    <definedName name="Open_Health_Institute">[5]Definitions!#REF!</definedName>
    <definedName name="Ort">'[7]Appendix 1 (A-Basic Data)'!$B$8</definedName>
    <definedName name="p">#REF!</definedName>
    <definedName name="Pakistan">[5]Definitions!#REF!</definedName>
    <definedName name="Panama">[5]Definitions!#REF!</definedName>
    <definedName name="Papua_New_Guinea">[5]Definitions!#REF!</definedName>
    <definedName name="Paraguay">[5]Definitions!#REF!</definedName>
    <definedName name="pay">#REF!</definedName>
    <definedName name="Pay_Roll_Bank_Transfer">#REF!</definedName>
    <definedName name="Payroll_MEEHS">#REF!</definedName>
    <definedName name="PERDIEM">#REF!</definedName>
    <definedName name="Peru">[5]Definitions!#REF!</definedName>
    <definedName name="Philippines">[5]Definitions!#REF!</definedName>
    <definedName name="PLZ">'[7]Appendix 1 (A-Basic Data)'!$B$7</definedName>
    <definedName name="pm_advtm">#REF!</definedName>
    <definedName name="pm_dctm">#REF!</definedName>
    <definedName name="PoP">'[14]Base Assumptions '!$A$12</definedName>
    <definedName name="pop_growth">[9]Assumptions!$D$17</definedName>
    <definedName name="Population_Services_International__PSI___Madagascar">[5]Definitions!#REF!</definedName>
    <definedName name="Positions">'[36]Allowance Position Level'!$B$31:$B$121</definedName>
    <definedName name="PostAllow" localSheetId="3">#REF!</definedName>
    <definedName name="PostAllow" localSheetId="2">'mHero Budget'!#REF!</definedName>
    <definedName name="PostAllow" localSheetId="1">#REF!</definedName>
    <definedName name="PostAllow">#REF!</definedName>
    <definedName name="PostDiff" localSheetId="3">#REF!</definedName>
    <definedName name="PostDiff" localSheetId="2">'mHero Budget'!#REF!</definedName>
    <definedName name="PostDiff" localSheetId="1">#REF!</definedName>
    <definedName name="PostDiff">#REF!</definedName>
    <definedName name="PR">[5]Definitions!#REF!</definedName>
    <definedName name="PRacronym">[5]Definitions!#REF!</definedName>
    <definedName name="PRAcronyms">OFFSET(#REF!,0,0,COUNTIF(#REF!,"&lt;&gt;"&amp;" "),1)</definedName>
    <definedName name="Preparer_Initials">'[10]I. Budget - Summary'!$R$6</definedName>
    <definedName name="_xlnm.Print_Area" localSheetId="3">Activities!$A$1:$G$30</definedName>
    <definedName name="_xlnm.Print_Area" localSheetId="1">'Summary '!$A$2:$Q$23</definedName>
    <definedName name="_xlnm.Print_Area">#REF!</definedName>
    <definedName name="Print_Area_MI">#REF!</definedName>
    <definedName name="_xlnm.Print_Titles" localSheetId="3">Activities!$1:$8</definedName>
    <definedName name="_xlnm.Print_Titles">#REF!</definedName>
    <definedName name="PrintArea">[32]Journal!$A$3:$E$132</definedName>
    <definedName name="Priority">[5]Lists!$B$2:$B$4</definedName>
    <definedName name="PRLookup">[5]Definitions!#REF!</definedName>
    <definedName name="Project_Title">'[14]Base Assumptions '!$A$9</definedName>
    <definedName name="Public_Institution__Coordination__Implementation_and_Monitoring_Unit_of_the_Health_System_Restructuring_Project">[5]Definitions!#REF!</definedName>
    <definedName name="QA">[12]Gr!#REF!</definedName>
    <definedName name="rate">'[37]Wksht-ODC'!#REF!</definedName>
    <definedName name="RATE1">'[38]Salary and Fringe'!#REF!</definedName>
    <definedName name="RATE2">#REF!</definedName>
    <definedName name="Rate2003">[39]Worksheet!#REF!</definedName>
    <definedName name="Rate2005">[39]Worksheet!#REF!</definedName>
    <definedName name="Rate2007">[39]Worksheet!#REF!</definedName>
    <definedName name="Rate2008">#REF!</definedName>
    <definedName name="Rate2009">#REF!</definedName>
    <definedName name="RATE3">'[40]CO Detailed '!#REF!</definedName>
    <definedName name="RATE4">'[40]CO Detailed '!#REF!</definedName>
    <definedName name="RATE5">'[40]CO Detailed '!#REF!</definedName>
    <definedName name="rate6">#REF!</definedName>
    <definedName name="rate7">#REF!</definedName>
    <definedName name="RCM_Multicountry_Americas__Andean">[5]Definitions!#REF!</definedName>
    <definedName name="RCM_Multicountry_Americas__CARICOM__PANCAP">[5]Definitions!#REF!</definedName>
    <definedName name="RCM_Multicountry_Americas__CRN">[5]Definitions!#REF!</definedName>
    <definedName name="RCM_Multicountry_Americas__Meso">[5]Definitions!#REF!</definedName>
    <definedName name="RCM_Multicountry_Americas__OECS">[5]Definitions!#REF!</definedName>
    <definedName name="RCM_Multicountry_Western_Pacific">[5]Definitions!#REF!</definedName>
    <definedName name="Regional_Long_Term">'[5]HRH_Staffing Projection New HF'!$I$3</definedName>
    <definedName name="Regional_Short_Term">'[5]HRH_Staffing Projection New HF'!$H$3</definedName>
    <definedName name="Registered_Trustees_of_the_National_AIDS_Commission_Trust">[5]Definitions!#REF!</definedName>
    <definedName name="Report">[32]Journal!$A$3:$E$132</definedName>
    <definedName name="Restriction_Code">'[10]I. Budget - Summary'!$E$7</definedName>
    <definedName name="REVREV">#REF!</definedName>
    <definedName name="rfa" hidden="1">{"Yr1",#N/A,FALSE,"Budget Detail";"Yr2",#N/A,FALSE,"Budget Detail";"Yr3",#N/A,FALSE,"Budget Detail";"Yr4",#N/A,FALSE,"Budget Detail";"Yr5",#N/A,FALSE,"Budget Detail";"Total",#N/A,FALSE,"Budget Detail"}</definedName>
    <definedName name="RFARFP_No">'[14]Base Assumptions '!$A$11</definedName>
    <definedName name="RO_Multicountry_Africa__SADC">[5]Definitions!#REF!</definedName>
    <definedName name="RO_Multicountry_Africa_Western_Corridor">[5]Definitions!#REF!</definedName>
    <definedName name="RO_Multicountry_Americas__REDCA">[5]Definitions!#REF!</definedName>
    <definedName name="RO_SCR">'[14]Appendix 1(C-Accounts Sheets Op'!$C$23</definedName>
    <definedName name="Romania">[5]Definitions!#REF!</definedName>
    <definedName name="rural_percentage">[9]Assumptions!$D$15</definedName>
    <definedName name="Russian_Federation">[5]Definitions!#REF!</definedName>
    <definedName name="Rwanda">[5]Definitions!#REF!</definedName>
    <definedName name="s_s">'[41]st-lowrisk (1)'!#REF!</definedName>
    <definedName name="S156T0103">'[4]2003'!$C$16</definedName>
    <definedName name="S156T0104">'[4]2004'!$C$16</definedName>
    <definedName name="S156T0105">'[4]2005'!$C$16</definedName>
    <definedName name="S156T0203">'[4]2003'!$D$16</definedName>
    <definedName name="s156t0204">'[4]2004'!$D$16</definedName>
    <definedName name="S156T0205">'[4]2005'!$D$16</definedName>
    <definedName name="s156t0303">'[4]2003'!$E$16</definedName>
    <definedName name="S156T0304">'[4]2004'!$E$16</definedName>
    <definedName name="S156T0305">'[4]2005'!$E$16</definedName>
    <definedName name="S156T0403">'[4]2003'!$F$16</definedName>
    <definedName name="S156T0404">'[4]2004'!$F$16</definedName>
    <definedName name="S156T0405">'[4]2005'!$F$16</definedName>
    <definedName name="S156T0503">'[4]2003'!$G$16</definedName>
    <definedName name="S156T0504">'[4]2004'!$G$16</definedName>
    <definedName name="S156T0505">'[4]2005'!$G$16</definedName>
    <definedName name="S156T0603">'[4]2003'!$H$16</definedName>
    <definedName name="s156t0604">'[4]2004'!$H$16</definedName>
    <definedName name="S156T0605">'[4]2005'!$H$16</definedName>
    <definedName name="S156T0703">'[4]2003'!$I$16</definedName>
    <definedName name="S156T0704">'[4]2004'!$I$16</definedName>
    <definedName name="S156T0705">'[4]2005'!$I$16</definedName>
    <definedName name="S156T0803">'[4]2003'!$J$16</definedName>
    <definedName name="S156T0804">'[4]2004'!$J$16</definedName>
    <definedName name="S156T0805">'[4]2005'!$J$16</definedName>
    <definedName name="S156T0903">'[4]2003'!$K$16</definedName>
    <definedName name="S156T0904">'[4]2004'!$K$16</definedName>
    <definedName name="S156T0905">'[4]2005'!$K$16</definedName>
    <definedName name="S156T1002">'[4]2002-4thQuarter'!$L$16</definedName>
    <definedName name="S156T1003">'[4]2003'!$L$16</definedName>
    <definedName name="S156T1004">'[4]2004'!$L$16</definedName>
    <definedName name="S156T1005">'[4]2005'!$L$16</definedName>
    <definedName name="S156T1102">'[4]2002-4thQuarter'!$M$16</definedName>
    <definedName name="S156T1103">'[4]2003'!$M$16</definedName>
    <definedName name="S156T1104">'[4]2004'!$M$16</definedName>
    <definedName name="S156T1105">'[4]2005'!$M$16</definedName>
    <definedName name="S156T1202">'[4]2002-4thQuarter'!$N$16</definedName>
    <definedName name="S156T1203">'[4]2003'!$N$16</definedName>
    <definedName name="S156T1204">'[4]2004'!$N$16</definedName>
    <definedName name="S156T1205">'[4]2005'!$N$16</definedName>
    <definedName name="s156t902">'[4]2002-4thQuarter'!$B$16</definedName>
    <definedName name="Safe">#REF!</definedName>
    <definedName name="sal" localSheetId="2">'mHero Budget'!#REF!</definedName>
    <definedName name="sal">#REF!</definedName>
    <definedName name="salary">#REF!</definedName>
    <definedName name="salary_increase">[9]Assumptions!$D$25</definedName>
    <definedName name="salesept02">'[4]2002-4thQuarter'!$B$13</definedName>
    <definedName name="Sanaa_Art_Promotions">[5]Definitions!#REF!</definedName>
    <definedName name="Sao_Tome_and_Principe">[5]Definitions!#REF!</definedName>
    <definedName name="SB">#REF!</definedName>
    <definedName name="SC_Rate">'[10]I. Budget - Summary'!$E$8</definedName>
    <definedName name="SDAs">IF(ComponentSelected="HIV_AIDS",INDIRECT("HIV_AIDS"),IF(ComponentSelected="Malaria",INDIRECT("Malaria"),IF(ComponentSelected="Tuberculosis",INDIRECT("Tuberculosis"),IF(ComponentSelected="Health Systems Strengthening",INDIRECT("HSS_Section_4B")))))</definedName>
    <definedName name="SectorChoices">[5]Definitions!#REF!</definedName>
    <definedName name="Senegal">[5]Definitions!#REF!</definedName>
    <definedName name="Serbia">[5]Definitions!#REF!</definedName>
    <definedName name="serv1_drugcost">[9]Service_Guidelines!$I$20</definedName>
    <definedName name="serv10_drugcost">[9]Service_Guidelines!$I$164</definedName>
    <definedName name="serv11_drugcost">[9]Service_Guidelines!$I$180</definedName>
    <definedName name="serv12_drugcost">[9]Service_Guidelines!$I$196</definedName>
    <definedName name="serv13_drugcost">[9]Service_Guidelines!$I$212</definedName>
    <definedName name="serv14_drugcost">[9]Service_Guidelines!$I$228</definedName>
    <definedName name="serv15_drugcost">[9]Service_Guidelines!$I$244</definedName>
    <definedName name="serv2_drugcost">[9]Service_Guidelines!$I$36</definedName>
    <definedName name="serv3_drugcost">[9]Service_Guidelines!$I$52</definedName>
    <definedName name="serv4_drugcost">[9]Service_Guidelines!$I$68</definedName>
    <definedName name="serv5_drugcost">[9]Service_Guidelines!$I$84</definedName>
    <definedName name="serv6_drugcost">[9]Service_Guidelines!$I$100</definedName>
    <definedName name="serv7_drugcost">[9]Service_Guidelines!$I$116</definedName>
    <definedName name="serv8_drugcost">[9]Service_Guidelines!$I$132</definedName>
    <definedName name="serv9_drugcost">[9]Service_Guidelines!$I$148</definedName>
    <definedName name="Share">#REF!</definedName>
    <definedName name="Sierra_Leone">[5]Definitions!#REF!</definedName>
    <definedName name="Sierra_Leone_Red_Cross_Society">[5]Definitions!#REF!</definedName>
    <definedName name="sites">#REF!</definedName>
    <definedName name="Somalia">[5]Definitions!#REF!</definedName>
    <definedName name="South_Africa">[5]Definitions!#REF!</definedName>
    <definedName name="SPEC">[32]Journal!#REF!</definedName>
    <definedName name="Sri_Lanka">[5]Definitions!#REF!</definedName>
    <definedName name="SSM_Rate" localSheetId="3">'[14]Base Assumptions '!$B$5</definedName>
    <definedName name="SSM_Rate" localSheetId="2">'mHero Budget'!#REF!</definedName>
    <definedName name="SSM_Rate" localSheetId="1">#REF!</definedName>
    <definedName name="SSM_Rate">#REF!</definedName>
    <definedName name="staff">#REF!</definedName>
    <definedName name="start" localSheetId="3">#REF!</definedName>
    <definedName name="Start">[5]Definitions!#REF!</definedName>
    <definedName name="start_date">[9]Assumptions!$D$20</definedName>
    <definedName name="Start_month">#N/A</definedName>
    <definedName name="starting_population">[9]Assumptions!$D$14</definedName>
    <definedName name="StartMonthSelected">#REF!</definedName>
    <definedName name="StartYearSelected">#REF!</definedName>
    <definedName name="STATUS" localSheetId="3">#REF!</definedName>
    <definedName name="Status">[5]Lists!$D$2:$D$6</definedName>
    <definedName name="Strasse">'[7]Appendix 1 (A-Basic Data)'!$B$6</definedName>
    <definedName name="Subarea">[5]Definitions!$C$3:$C$39</definedName>
    <definedName name="SUBCATEGORY">'[33]Annex C_LISTS w descriptions'!$V$3:$V$57</definedName>
    <definedName name="subck">'[2]fy02-FY07 adv-subs'!$B$7:$B$2528</definedName>
    <definedName name="subexp405">#REF!</definedName>
    <definedName name="subfco405">#REF!</definedName>
    <definedName name="Sudan">[5]Definitions!#REF!</definedName>
    <definedName name="SumCosts">OFFSET(#REF!,0,0,COUNTA(#REF!),1)</definedName>
    <definedName name="Summary1">'[42]V. Budget - Quarterly (Sub Ops)'!#REF!</definedName>
    <definedName name="SumPiv1">OFFSET(#REF!,0,-1,COUNTA(#REF!),68)</definedName>
    <definedName name="Suriname">[5]Definitions!#REF!</definedName>
    <definedName name="Swaziland">[5]Definitions!#REF!</definedName>
    <definedName name="Syrian_Arab_Republic">[5]Definitions!#REF!</definedName>
    <definedName name="Tajikistan">[5]Definitions!#REF!</definedName>
    <definedName name="Tanzania__United_Republic_of">[5]Definitions!#REF!</definedName>
    <definedName name="Target_population">[9]Assumptions!$I$46:$I$57</definedName>
    <definedName name="targetpop_lookup">[9]Assumptions!$I$46:$J$57</definedName>
    <definedName name="Telefon">'[7]Appendix 1 (A-Basic Data)'!$B$11</definedName>
    <definedName name="Thailand">[5]Definitions!#REF!</definedName>
    <definedName name="Theme">[5]Lists!$B$11:$B$17</definedName>
    <definedName name="Time">[5]Lists!$I$2:$I$5</definedName>
    <definedName name="Timor_Leste">[5]Definitions!#REF!</definedName>
    <definedName name="tm_f">#REF!</definedName>
    <definedName name="tm_m">#REF!</definedName>
    <definedName name="TM1REBUILDOPTION">0</definedName>
    <definedName name="Togo">[5]Definitions!#REF!</definedName>
    <definedName name="travel">#REF!</definedName>
    <definedName name="Tropical_Disease_Foundation_Inc.__TDF">[5]Definitions!#REF!</definedName>
    <definedName name="Tuberculosis">[5]Definitions!#REF!</definedName>
    <definedName name="Tunisia">[5]Definitions!#REF!</definedName>
    <definedName name="Turkey">[5]Definitions!#REF!</definedName>
    <definedName name="Turkmenistan">[5]Definitions!#REF!</definedName>
    <definedName name="tygia">'[43]Salary and Fringe'!#REF!</definedName>
    <definedName name="Uganda">[5]Definitions!#REF!</definedName>
    <definedName name="Ukraine">[5]Definitions!#REF!</definedName>
    <definedName name="Umsatzsteuersatz">'[7]Appendix 1 (A-Basic Data)'!$B$29</definedName>
    <definedName name="United_Nations_Children_s_Fund__Somalia">[5]Definitions!#REF!</definedName>
    <definedName name="United_Nations_Development_Programme__Benin">[5]Definitions!#REF!</definedName>
    <definedName name="United_Nations_Development_Programme__Burkina_Faso">[5]Definitions!#REF!</definedName>
    <definedName name="United_Nations_Development_Programme__Central_African_Republic">[5]Definitions!#REF!</definedName>
    <definedName name="United_Nations_Development_Programme__Cote_d_Ivoire">[5]Definitions!#REF!</definedName>
    <definedName name="United_Nations_Development_Programme__Democratic_Republic_of_Congo">[5]Definitions!#REF!</definedName>
    <definedName name="United_Nations_Development_Programme__Equatorial_Guinea">[5]Definitions!#REF!</definedName>
    <definedName name="United_Nations_Development_Programme__Gabon">[5]Definitions!#REF!</definedName>
    <definedName name="United_Nations_Development_Programme__Guinea_Bissau">[5]Definitions!#REF!</definedName>
    <definedName name="United_Nations_Development_Programme__Haiti">[5]Definitions!#REF!</definedName>
    <definedName name="United_Nations_Development_Programme__Honduras">[5]Definitions!#REF!</definedName>
    <definedName name="United_Nations_Development_Programme__Liberia">[5]Definitions!#REF!</definedName>
    <definedName name="United_Nations_Development_Programme__Mauritania">[5]Definitions!#REF!</definedName>
    <definedName name="United_Nations_Development_Programme__Myanmar">[5]Definitions!#REF!</definedName>
    <definedName name="United_Nations_Development_Programme__Sudan">[5]Definitions!#REF!</definedName>
    <definedName name="United_Nations_Development_Programme__Tajikistan">[5]Definitions!#REF!</definedName>
    <definedName name="United_Nations_Development_Programme__Togo">[5]Definitions!#REF!</definedName>
    <definedName name="United_Nations_Development_Programme__UNDP___El_Salvador">[5]Definitions!#REF!</definedName>
    <definedName name="UstID">'[7]Appendix 1 (A-Basic Data)'!$B$31</definedName>
    <definedName name="USTKfw">[7]Konfiguration!$D$13</definedName>
    <definedName name="UstPflicht">'[7]Appendix 1 (A-Basic Data)'!$C$28</definedName>
    <definedName name="Uzbekistan">[5]Definitions!#REF!</definedName>
    <definedName name="Version">'[10]I. Budget - Summary'!$N$7</definedName>
    <definedName name="VersionsNr">[7]Konfiguration!$F$13</definedName>
    <definedName name="Viet_Nam">[5]Definitions!#REF!</definedName>
    <definedName name="w">#REF!</definedName>
    <definedName name="WAHAinfl" localSheetId="2">#REF!</definedName>
    <definedName name="WAHAinfl" localSheetId="1">#REF!</definedName>
    <definedName name="WAHAinfl">#REF!</definedName>
    <definedName name="West_Bank_and_Gaza_Strip">[5]Definitions!#REF!</definedName>
    <definedName name="World_Vision_International___Armenia_Branch">[5]Definitions!#REF!</definedName>
    <definedName name="wrn.cdra._.Total._.budget.2"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xrt">'[41]st-lowrisk (1)'!$M$2</definedName>
    <definedName name="Yemen">[5]Definitions!#REF!</definedName>
    <definedName name="yimmsd">#REF!</definedName>
    <definedName name="YIMMu2">#REF!</definedName>
    <definedName name="YIMMu3">#REF!</definedName>
    <definedName name="YMCsd">#REF!</definedName>
    <definedName name="YMCu2">#REF!</definedName>
    <definedName name="YMCu3">#REF!</definedName>
    <definedName name="Yr1Consult" localSheetId="3">'[14]Base Assumptions '!$G$4</definedName>
    <definedName name="Yr1Consult" localSheetId="2">'mHero Budget'!#REF!</definedName>
    <definedName name="Yr1Consult" localSheetId="1">#REF!</definedName>
    <definedName name="Yr1Consult">#REF!</definedName>
    <definedName name="Yr1FI" localSheetId="3">'[14]Base Assumptions '!$G$7</definedName>
    <definedName name="Yr1FI" localSheetId="2">'mHero Budget'!#REF!</definedName>
    <definedName name="Yr1FI">#REF!</definedName>
    <definedName name="Yr1LocSal" localSheetId="3">'[14]Base Assumptions '!$G$3</definedName>
    <definedName name="Yr1LocSal" localSheetId="2">'mHero Budget'!#REF!</definedName>
    <definedName name="Yr1LocSal" localSheetId="1">#REF!</definedName>
    <definedName name="Yr1LocSal">#REF!</definedName>
    <definedName name="Yr1ODC" localSheetId="3">'[14]Base Assumptions '!$G$6</definedName>
    <definedName name="Yr1ODC" localSheetId="2">'mHero Budget'!#REF!</definedName>
    <definedName name="Yr1ODC" localSheetId="1">#REF!</definedName>
    <definedName name="Yr1ODC">#REF!</definedName>
    <definedName name="Yr1Travel" localSheetId="3">'[14]Base Assumptions '!$G$5</definedName>
    <definedName name="Yr1Travel" localSheetId="2">'mHero Budget'!#REF!</definedName>
    <definedName name="Yr1Travel" localSheetId="1">#REF!</definedName>
    <definedName name="Yr1Travel">#REF!</definedName>
    <definedName name="Yr1USPay">'[14]Base Assumptions '!$G$2</definedName>
    <definedName name="Yr2Consult" localSheetId="3">'[14]Base Assumptions '!$H$4</definedName>
    <definedName name="Yr2Consult" localSheetId="2">'mHero Budget'!#REF!</definedName>
    <definedName name="Yr2Consult" localSheetId="1">#REF!</definedName>
    <definedName name="Yr2Consult">#REF!</definedName>
    <definedName name="Yr2FI" localSheetId="3">'[14]Base Assumptions '!$H$7</definedName>
    <definedName name="Yr2FI" localSheetId="2">'mHero Budget'!#REF!</definedName>
    <definedName name="Yr2FI">#REF!</definedName>
    <definedName name="Yr2LocSal" localSheetId="3">'[14]Base Assumptions '!$H$3</definedName>
    <definedName name="Yr2LocSal" localSheetId="2">'mHero Budget'!#REF!</definedName>
    <definedName name="Yr2LocSal" localSheetId="1">#REF!</definedName>
    <definedName name="Yr2LocSal">#REF!</definedName>
    <definedName name="Yr2ODC" localSheetId="3">'[14]Base Assumptions '!$H$6</definedName>
    <definedName name="Yr2ODC" localSheetId="2">'mHero Budget'!#REF!</definedName>
    <definedName name="Yr2ODC" localSheetId="1">#REF!</definedName>
    <definedName name="Yr2ODC">#REF!</definedName>
    <definedName name="Yr2Travel" localSheetId="3">'[14]Base Assumptions '!$H$5</definedName>
    <definedName name="Yr2Travel" localSheetId="2">'mHero Budget'!#REF!</definedName>
    <definedName name="Yr2Travel" localSheetId="1">#REF!</definedName>
    <definedName name="Yr2Travel">#REF!</definedName>
    <definedName name="Yr2USPay">'[14]Base Assumptions '!$H$2</definedName>
    <definedName name="Yr3Consult" localSheetId="3">'[14]Base Assumptions '!$I$4</definedName>
    <definedName name="Yr3Consult" localSheetId="2">'mHero Budget'!#REF!</definedName>
    <definedName name="Yr3Consult" localSheetId="1">#REF!</definedName>
    <definedName name="Yr3Consult">#REF!</definedName>
    <definedName name="Yr3FI" localSheetId="3">'[14]Base Assumptions '!$I$7</definedName>
    <definedName name="Yr3FI" localSheetId="2">'mHero Budget'!#REF!</definedName>
    <definedName name="Yr3FI">#REF!</definedName>
    <definedName name="Yr3LocSal" localSheetId="3">'[14]Base Assumptions '!$I$3</definedName>
    <definedName name="Yr3LocSal" localSheetId="2">'mHero Budget'!#REF!</definedName>
    <definedName name="Yr3LocSal" localSheetId="1">#REF!</definedName>
    <definedName name="Yr3LocSal">#REF!</definedName>
    <definedName name="Yr3ODC" localSheetId="3">'[14]Base Assumptions '!$I$6</definedName>
    <definedName name="Yr3ODC" localSheetId="2">'mHero Budget'!#REF!</definedName>
    <definedName name="Yr3ODC" localSheetId="1">#REF!</definedName>
    <definedName name="Yr3ODC">#REF!</definedName>
    <definedName name="Yr3Travel" localSheetId="3">'[14]Base Assumptions '!$I$5</definedName>
    <definedName name="Yr3Travel" localSheetId="2">'mHero Budget'!#REF!</definedName>
    <definedName name="Yr3Travel" localSheetId="1">#REF!</definedName>
    <definedName name="Yr3Travel">#REF!</definedName>
    <definedName name="Yr3USPay">'[14]Base Assumptions '!$I$2</definedName>
    <definedName name="Yr4Consult" localSheetId="3">'[14]Base Assumptions '!$J$4</definedName>
    <definedName name="Yr4Consult" localSheetId="2">'mHero Budget'!#REF!</definedName>
    <definedName name="Yr4Consult" localSheetId="1">#REF!</definedName>
    <definedName name="Yr4Consult">#REF!</definedName>
    <definedName name="Yr4FI" localSheetId="3">'[14]Base Assumptions '!$J$7</definedName>
    <definedName name="Yr4FI" localSheetId="2">'mHero Budget'!#REF!</definedName>
    <definedName name="Yr4FI">#REF!</definedName>
    <definedName name="Yr4LocSal" localSheetId="3">'[14]Base Assumptions '!$J$3</definedName>
    <definedName name="Yr4LocSal" localSheetId="2">'mHero Budget'!#REF!</definedName>
    <definedName name="Yr4LocSal" localSheetId="1">#REF!</definedName>
    <definedName name="Yr4LocSal">#REF!</definedName>
    <definedName name="Yr4ODC" localSheetId="3">'[14]Base Assumptions '!$J$6</definedName>
    <definedName name="Yr4ODC" localSheetId="2">'mHero Budget'!#REF!</definedName>
    <definedName name="Yr4ODC" localSheetId="1">#REF!</definedName>
    <definedName name="Yr4ODC">#REF!</definedName>
    <definedName name="Yr4Travel" localSheetId="3">'[14]Base Assumptions '!$J$5</definedName>
    <definedName name="Yr4Travel" localSheetId="2">'mHero Budget'!#REF!</definedName>
    <definedName name="Yr4Travel" localSheetId="1">#REF!</definedName>
    <definedName name="Yr4Travel">#REF!</definedName>
    <definedName name="Yr4USPay">'[14]Base Assumptions '!$J$2</definedName>
    <definedName name="Yr5Consult" localSheetId="3">'[14]Base Assumptions '!$K$4</definedName>
    <definedName name="Yr5Consult" localSheetId="2">'mHero Budget'!#REF!</definedName>
    <definedName name="Yr5Consult" localSheetId="1">#REF!</definedName>
    <definedName name="Yr5Consult">#REF!</definedName>
    <definedName name="Yr5FI" localSheetId="3">'[14]Base Assumptions '!$K$7</definedName>
    <definedName name="Yr5FI" localSheetId="2">'mHero Budget'!#REF!</definedName>
    <definedName name="Yr5FI">#REF!</definedName>
    <definedName name="Yr5LocSal" localSheetId="3">'[14]Base Assumptions '!$K$3</definedName>
    <definedName name="Yr5LocSal" localSheetId="2">'mHero Budget'!#REF!</definedName>
    <definedName name="Yr5LocSal" localSheetId="1">#REF!</definedName>
    <definedName name="Yr5LocSal">#REF!</definedName>
    <definedName name="Yr5ODC" localSheetId="3">'[14]Base Assumptions '!$K$6</definedName>
    <definedName name="Yr5ODC" localSheetId="2">'mHero Budget'!#REF!</definedName>
    <definedName name="Yr5ODC" localSheetId="1">#REF!</definedName>
    <definedName name="Yr5ODC">#REF!</definedName>
    <definedName name="Yr5Travel" localSheetId="3">'[14]Base Assumptions '!$K$5</definedName>
    <definedName name="Yr5Travel" localSheetId="2">'mHero Budget'!#REF!</definedName>
    <definedName name="Yr5Travel" localSheetId="1">#REF!</definedName>
    <definedName name="Yr5Travel">#REF!</definedName>
    <definedName name="Yr5USPay">'[14]Base Assumptions '!$K$2</definedName>
    <definedName name="Zambia">[5]Definitions!#REF!</definedName>
    <definedName name="Zanzibar">[5]Definitions!#REF!</definedName>
    <definedName name="Zimbabwe">[5]Definitions!#REF!</definedName>
    <definedName name="Zwischenzahlung_1_netto">'[7]Appendix 1 (B-Offer Sheet)'!$D$57</definedName>
    <definedName name="Zwischenzahlung_1_UST">'[7]Appendix 1 (B-Offer Sheet)'!$F$57</definedName>
    <definedName name="Zwischenzahlung_2_netto">'[7]Appendix 1 (B-Offer Sheet)'!$D$58</definedName>
    <definedName name="Zwischenzahlung_2_UST">'[7]Appendix 1 (B-Offer Sheet)'!$F$58</definedName>
  </definedNames>
  <calcPr calcId="179017"/>
</workbook>
</file>

<file path=xl/calcChain.xml><?xml version="1.0" encoding="utf-8"?>
<calcChain xmlns="http://schemas.openxmlformats.org/spreadsheetml/2006/main">
  <c r="N23" i="21" l="1"/>
  <c r="L23" i="21"/>
  <c r="I23" i="21"/>
  <c r="F23" i="21"/>
  <c r="C23" i="21"/>
  <c r="J23" i="21" s="1"/>
  <c r="N22" i="21"/>
  <c r="L22" i="21"/>
  <c r="I22" i="21"/>
  <c r="F22" i="21"/>
  <c r="C22" i="21"/>
  <c r="J22" i="21" s="1"/>
  <c r="N21" i="21"/>
  <c r="L21" i="21"/>
  <c r="I21" i="21"/>
  <c r="F21" i="21"/>
  <c r="C21" i="21"/>
  <c r="M21" i="21" s="1"/>
  <c r="N20" i="21"/>
  <c r="L20" i="21"/>
  <c r="I20" i="21"/>
  <c r="G20" i="21"/>
  <c r="F20" i="21"/>
  <c r="C20" i="21"/>
  <c r="J20" i="21" s="1"/>
  <c r="N19" i="21"/>
  <c r="M19" i="21"/>
  <c r="L19" i="21"/>
  <c r="I19" i="21"/>
  <c r="G19" i="21"/>
  <c r="F19" i="21"/>
  <c r="C19" i="21"/>
  <c r="J19" i="21" s="1"/>
  <c r="N18" i="21"/>
  <c r="L18" i="21"/>
  <c r="I18" i="21"/>
  <c r="F18" i="21"/>
  <c r="C18" i="21"/>
  <c r="M18" i="21" s="1"/>
  <c r="M20" i="21" l="1"/>
  <c r="G22" i="21"/>
  <c r="M22" i="21"/>
  <c r="J21" i="21"/>
  <c r="G23" i="21"/>
  <c r="M23" i="21"/>
  <c r="G21" i="21"/>
  <c r="P19" i="21"/>
  <c r="P20" i="21"/>
  <c r="J18" i="21"/>
  <c r="G18" i="21"/>
  <c r="N76" i="21"/>
  <c r="M76" i="21"/>
  <c r="J76" i="21"/>
  <c r="G76" i="21"/>
  <c r="M73" i="21"/>
  <c r="J73" i="21"/>
  <c r="G73" i="21"/>
  <c r="K57" i="21"/>
  <c r="K56" i="21"/>
  <c r="H57" i="21"/>
  <c r="H56" i="21"/>
  <c r="E57" i="21"/>
  <c r="E56" i="21"/>
  <c r="P21" i="21" l="1"/>
  <c r="P73" i="21"/>
  <c r="P22" i="21"/>
  <c r="P23" i="21"/>
  <c r="P18" i="21"/>
  <c r="P76" i="21"/>
  <c r="C13" i="21"/>
  <c r="G182" i="25" l="1"/>
  <c r="F181" i="25"/>
  <c r="G181" i="25" s="1"/>
  <c r="F180" i="25"/>
  <c r="G180" i="25" s="1"/>
  <c r="F179" i="25"/>
  <c r="G179" i="25" s="1"/>
  <c r="F178" i="25"/>
  <c r="G178" i="25" s="1"/>
  <c r="F176" i="25"/>
  <c r="G176" i="25" s="1"/>
  <c r="F175" i="25"/>
  <c r="G175" i="25" s="1"/>
  <c r="F174" i="25"/>
  <c r="G174" i="25" s="1"/>
  <c r="G169" i="25" s="1"/>
  <c r="E174" i="25"/>
  <c r="G173" i="25"/>
  <c r="F173" i="25"/>
  <c r="G172" i="25"/>
  <c r="F172" i="25"/>
  <c r="G171" i="25"/>
  <c r="F171" i="25"/>
  <c r="G166" i="25"/>
  <c r="F165" i="25"/>
  <c r="G165" i="25" s="1"/>
  <c r="F164" i="25"/>
  <c r="G164" i="25" s="1"/>
  <c r="F163" i="25"/>
  <c r="G163" i="25" s="1"/>
  <c r="F162" i="25"/>
  <c r="G162" i="25" s="1"/>
  <c r="F160" i="25"/>
  <c r="G160" i="25" s="1"/>
  <c r="F159" i="25"/>
  <c r="G159" i="25" s="1"/>
  <c r="F158" i="25"/>
  <c r="G158" i="25" s="1"/>
  <c r="E158" i="25"/>
  <c r="G157" i="25"/>
  <c r="F157" i="25"/>
  <c r="F156" i="25"/>
  <c r="G156" i="25" s="1"/>
  <c r="G155" i="25"/>
  <c r="F155" i="25"/>
  <c r="G150" i="25"/>
  <c r="F149" i="25"/>
  <c r="G149" i="25" s="1"/>
  <c r="F148" i="25"/>
  <c r="G148" i="25" s="1"/>
  <c r="F147" i="25"/>
  <c r="G147" i="25" s="1"/>
  <c r="F146" i="25"/>
  <c r="G146" i="25" s="1"/>
  <c r="F144" i="25"/>
  <c r="G144" i="25" s="1"/>
  <c r="F143" i="25"/>
  <c r="G143" i="25" s="1"/>
  <c r="F142" i="25"/>
  <c r="G142" i="25" s="1"/>
  <c r="E142" i="25"/>
  <c r="G141" i="25"/>
  <c r="F141" i="25"/>
  <c r="F140" i="25"/>
  <c r="G140" i="25" s="1"/>
  <c r="F139" i="25"/>
  <c r="G139" i="25" s="1"/>
  <c r="G134" i="25"/>
  <c r="F133" i="25"/>
  <c r="G133" i="25" s="1"/>
  <c r="F132" i="25"/>
  <c r="G132" i="25" s="1"/>
  <c r="F131" i="25"/>
  <c r="G131" i="25" s="1"/>
  <c r="F130" i="25"/>
  <c r="G130" i="25" s="1"/>
  <c r="F128" i="25"/>
  <c r="G128" i="25" s="1"/>
  <c r="F127" i="25"/>
  <c r="G127" i="25" s="1"/>
  <c r="F126" i="25"/>
  <c r="G126" i="25" s="1"/>
  <c r="E126" i="25"/>
  <c r="G125" i="25"/>
  <c r="F125" i="25"/>
  <c r="F124" i="25"/>
  <c r="G124" i="25" s="1"/>
  <c r="F123" i="25"/>
  <c r="G123" i="25" s="1"/>
  <c r="G118" i="25"/>
  <c r="F117" i="25"/>
  <c r="G117" i="25" s="1"/>
  <c r="F116" i="25"/>
  <c r="G116" i="25" s="1"/>
  <c r="F115" i="25"/>
  <c r="G115" i="25" s="1"/>
  <c r="F114" i="25"/>
  <c r="G114" i="25" s="1"/>
  <c r="F112" i="25"/>
  <c r="G112" i="25" s="1"/>
  <c r="F111" i="25"/>
  <c r="G111" i="25" s="1"/>
  <c r="F110" i="25"/>
  <c r="G110" i="25" s="1"/>
  <c r="E110" i="25"/>
  <c r="G109" i="25"/>
  <c r="F109" i="25"/>
  <c r="G108" i="25"/>
  <c r="F108" i="25"/>
  <c r="G107" i="25"/>
  <c r="F107" i="25"/>
  <c r="G102" i="25"/>
  <c r="F101" i="25"/>
  <c r="G101" i="25" s="1"/>
  <c r="F100" i="25"/>
  <c r="G100" i="25" s="1"/>
  <c r="F99" i="25"/>
  <c r="G99" i="25" s="1"/>
  <c r="F98" i="25"/>
  <c r="G98" i="25" s="1"/>
  <c r="F96" i="25"/>
  <c r="G96" i="25" s="1"/>
  <c r="F95" i="25"/>
  <c r="G95" i="25" s="1"/>
  <c r="F94" i="25"/>
  <c r="G94" i="25" s="1"/>
  <c r="E94" i="25"/>
  <c r="F93" i="25"/>
  <c r="G93" i="25" s="1"/>
  <c r="F92" i="25"/>
  <c r="G92" i="25" s="1"/>
  <c r="F91" i="25"/>
  <c r="G91" i="25" s="1"/>
  <c r="G86" i="25"/>
  <c r="F85" i="25"/>
  <c r="G85" i="25" s="1"/>
  <c r="F84" i="25"/>
  <c r="G84" i="25" s="1"/>
  <c r="F83" i="25"/>
  <c r="G83" i="25" s="1"/>
  <c r="F82" i="25"/>
  <c r="G82" i="25" s="1"/>
  <c r="F80" i="25"/>
  <c r="G80" i="25" s="1"/>
  <c r="F79" i="25"/>
  <c r="G79" i="25" s="1"/>
  <c r="F78" i="25"/>
  <c r="G78" i="25" s="1"/>
  <c r="E78" i="25"/>
  <c r="G77" i="25"/>
  <c r="F77" i="25"/>
  <c r="G76" i="25"/>
  <c r="F76" i="25"/>
  <c r="G75" i="25"/>
  <c r="F75" i="25"/>
  <c r="G70" i="25"/>
  <c r="F69" i="25"/>
  <c r="G69" i="25" s="1"/>
  <c r="F68" i="25"/>
  <c r="G68" i="25" s="1"/>
  <c r="F67" i="25"/>
  <c r="G67" i="25" s="1"/>
  <c r="F66" i="25"/>
  <c r="G66" i="25" s="1"/>
  <c r="F63" i="25"/>
  <c r="G63" i="25" s="1"/>
  <c r="F62" i="25"/>
  <c r="G62" i="25" s="1"/>
  <c r="E62" i="25"/>
  <c r="F61" i="25"/>
  <c r="G61" i="25" s="1"/>
  <c r="F60" i="25"/>
  <c r="F64" i="25" s="1"/>
  <c r="G64" i="25" s="1"/>
  <c r="F59" i="25"/>
  <c r="G59" i="25" s="1"/>
  <c r="A48" i="25"/>
  <c r="B54" i="25"/>
  <c r="F53" i="25"/>
  <c r="G53" i="25" s="1"/>
  <c r="F52" i="25"/>
  <c r="G52" i="25" s="1"/>
  <c r="E52" i="25"/>
  <c r="F51" i="25"/>
  <c r="G51" i="25" s="1"/>
  <c r="G50" i="25"/>
  <c r="B39" i="25"/>
  <c r="A32" i="25"/>
  <c r="G45" i="25"/>
  <c r="F44" i="25"/>
  <c r="G44" i="25" s="1"/>
  <c r="F43" i="25"/>
  <c r="G43" i="25" s="1"/>
  <c r="F42" i="25"/>
  <c r="G42" i="25" s="1"/>
  <c r="F41" i="25"/>
  <c r="G41" i="25" s="1"/>
  <c r="F38" i="25"/>
  <c r="G38" i="25" s="1"/>
  <c r="F37" i="25"/>
  <c r="G37" i="25" s="1"/>
  <c r="E37" i="25"/>
  <c r="F36" i="25"/>
  <c r="G36" i="25" s="1"/>
  <c r="F35" i="25"/>
  <c r="F34" i="25"/>
  <c r="G34" i="25" s="1"/>
  <c r="F29" i="25"/>
  <c r="G29" i="25"/>
  <c r="E27" i="25"/>
  <c r="A25" i="25"/>
  <c r="A9" i="25"/>
  <c r="F28" i="25"/>
  <c r="G28" i="25" s="1"/>
  <c r="F27" i="25"/>
  <c r="G27" i="25" s="1"/>
  <c r="G22" i="25"/>
  <c r="F21" i="25"/>
  <c r="G21" i="25" s="1"/>
  <c r="F20" i="25"/>
  <c r="G20" i="25" s="1"/>
  <c r="F19" i="25"/>
  <c r="G19" i="25" s="1"/>
  <c r="F18" i="25"/>
  <c r="G18" i="25" s="1"/>
  <c r="F15" i="25"/>
  <c r="G15" i="25" s="1"/>
  <c r="F14" i="25"/>
  <c r="G14" i="25" s="1"/>
  <c r="E14" i="25"/>
  <c r="F13" i="25"/>
  <c r="G13" i="25" s="1"/>
  <c r="F12" i="25"/>
  <c r="G12" i="25" s="1"/>
  <c r="F11" i="25"/>
  <c r="G11" i="25" s="1"/>
  <c r="G153" i="25" l="1"/>
  <c r="G183" i="25"/>
  <c r="G167" i="25"/>
  <c r="G135" i="25"/>
  <c r="G151" i="25"/>
  <c r="G121" i="25"/>
  <c r="G137" i="25"/>
  <c r="G119" i="25"/>
  <c r="G103" i="25"/>
  <c r="G89" i="25"/>
  <c r="G105" i="25"/>
  <c r="G87" i="25"/>
  <c r="G73" i="25"/>
  <c r="G60" i="25"/>
  <c r="G57" i="25" s="1"/>
  <c r="F39" i="25"/>
  <c r="G39" i="25" s="1"/>
  <c r="F16" i="25"/>
  <c r="G16" i="25" s="1"/>
  <c r="G23" i="25" s="1"/>
  <c r="C107" i="21" s="1"/>
  <c r="F54" i="25"/>
  <c r="G54" i="25" s="1"/>
  <c r="G35" i="25"/>
  <c r="G30" i="25"/>
  <c r="C114" i="21" s="1"/>
  <c r="G25" i="25"/>
  <c r="G32" i="25" l="1"/>
  <c r="G9" i="25"/>
  <c r="G71" i="25"/>
  <c r="G55" i="25"/>
  <c r="C123" i="21" s="1"/>
  <c r="G48" i="25"/>
  <c r="G46" i="25"/>
  <c r="C115" i="21" s="1"/>
  <c r="N86" i="21" l="1"/>
  <c r="M86" i="21"/>
  <c r="J86" i="21"/>
  <c r="G86" i="21"/>
  <c r="N85" i="21"/>
  <c r="M85" i="21"/>
  <c r="J85" i="21"/>
  <c r="G85" i="21"/>
  <c r="N84" i="21"/>
  <c r="M84" i="21"/>
  <c r="J84" i="21"/>
  <c r="G84" i="21"/>
  <c r="N108" i="21"/>
  <c r="N109" i="21"/>
  <c r="N107" i="21"/>
  <c r="N89" i="21"/>
  <c r="N94" i="21"/>
  <c r="N95" i="21"/>
  <c r="N96" i="21"/>
  <c r="N88" i="21"/>
  <c r="N87" i="21"/>
  <c r="N90" i="21"/>
  <c r="N93" i="21"/>
  <c r="N97" i="21"/>
  <c r="N98" i="21"/>
  <c r="N99" i="21"/>
  <c r="N91" i="21"/>
  <c r="N74" i="21"/>
  <c r="N75" i="21"/>
  <c r="N72" i="21"/>
  <c r="N61" i="21"/>
  <c r="N60" i="21"/>
  <c r="N34" i="21"/>
  <c r="N33" i="21"/>
  <c r="N14" i="21"/>
  <c r="N15" i="21"/>
  <c r="N16" i="21"/>
  <c r="N17" i="21"/>
  <c r="N24" i="21"/>
  <c r="N13" i="21"/>
  <c r="M34" i="21"/>
  <c r="J34" i="21"/>
  <c r="M33" i="21"/>
  <c r="J33" i="21"/>
  <c r="K55" i="21"/>
  <c r="H55" i="21"/>
  <c r="E55" i="21"/>
  <c r="N57" i="21" l="1"/>
  <c r="N55" i="21"/>
  <c r="N56" i="21"/>
  <c r="P84" i="21"/>
  <c r="P85" i="21"/>
  <c r="P86" i="21"/>
  <c r="L16" i="21" l="1"/>
  <c r="L15" i="21"/>
  <c r="I16" i="21"/>
  <c r="I15" i="21"/>
  <c r="E92" i="21"/>
  <c r="M94" i="21"/>
  <c r="M95" i="21"/>
  <c r="H92" i="21" l="1"/>
  <c r="K92" i="21" s="1"/>
  <c r="N92" i="21" l="1"/>
  <c r="J94" i="21" l="1"/>
  <c r="J95" i="21"/>
  <c r="G94" i="21"/>
  <c r="G95" i="21"/>
  <c r="P95" i="21" l="1"/>
  <c r="P94" i="21"/>
  <c r="G72" i="21" l="1"/>
  <c r="J72" i="21"/>
  <c r="M72" i="21"/>
  <c r="L24" i="21"/>
  <c r="I24" i="21"/>
  <c r="F15" i="21"/>
  <c r="F16" i="21"/>
  <c r="F24" i="21"/>
  <c r="P72" i="21" l="1"/>
  <c r="M87" i="21"/>
  <c r="J87" i="21"/>
  <c r="G87" i="21"/>
  <c r="G34" i="21"/>
  <c r="P34" i="21" s="1"/>
  <c r="P87" i="21" l="1"/>
  <c r="A129" i="21"/>
  <c r="M127" i="21"/>
  <c r="J127" i="21"/>
  <c r="G127" i="21"/>
  <c r="M126" i="21"/>
  <c r="J126" i="21"/>
  <c r="G126" i="21"/>
  <c r="M125" i="21"/>
  <c r="J125" i="21"/>
  <c r="G125" i="21"/>
  <c r="M124" i="21"/>
  <c r="J124" i="21"/>
  <c r="G124" i="21"/>
  <c r="M123" i="21"/>
  <c r="J123" i="21"/>
  <c r="G123" i="21"/>
  <c r="A120" i="21"/>
  <c r="M118" i="21"/>
  <c r="J118" i="21"/>
  <c r="G118" i="21"/>
  <c r="M117" i="21"/>
  <c r="J117" i="21"/>
  <c r="G117" i="21"/>
  <c r="M116" i="21"/>
  <c r="J116" i="21"/>
  <c r="G116" i="21"/>
  <c r="M115" i="21"/>
  <c r="J115" i="21"/>
  <c r="G115" i="21"/>
  <c r="M114" i="21"/>
  <c r="J114" i="21"/>
  <c r="G114" i="21"/>
  <c r="A111" i="21"/>
  <c r="M109" i="21"/>
  <c r="J109" i="21"/>
  <c r="G109" i="21"/>
  <c r="M108" i="21"/>
  <c r="J108" i="21"/>
  <c r="G108" i="21"/>
  <c r="M107" i="21"/>
  <c r="J107" i="21"/>
  <c r="G107" i="21"/>
  <c r="M99" i="21"/>
  <c r="J99" i="21"/>
  <c r="G99" i="21"/>
  <c r="M98" i="21"/>
  <c r="J98" i="21"/>
  <c r="G98" i="21"/>
  <c r="M97" i="21"/>
  <c r="J97" i="21"/>
  <c r="G97" i="21"/>
  <c r="M93" i="21"/>
  <c r="J93" i="21"/>
  <c r="G93" i="21"/>
  <c r="M88" i="21"/>
  <c r="J88" i="21"/>
  <c r="G88" i="21"/>
  <c r="M92" i="21"/>
  <c r="J92" i="21"/>
  <c r="M96" i="21"/>
  <c r="J96" i="21"/>
  <c r="G96" i="21"/>
  <c r="M89" i="21"/>
  <c r="J89" i="21"/>
  <c r="M91" i="21"/>
  <c r="J91" i="21"/>
  <c r="G91" i="21"/>
  <c r="M75" i="21"/>
  <c r="J75" i="21"/>
  <c r="G75" i="21"/>
  <c r="M74" i="21"/>
  <c r="J74" i="21"/>
  <c r="G74" i="21"/>
  <c r="K66" i="21"/>
  <c r="M66" i="21" s="1"/>
  <c r="H66" i="21"/>
  <c r="J66" i="21" s="1"/>
  <c r="E66" i="21"/>
  <c r="K65" i="21"/>
  <c r="M65" i="21" s="1"/>
  <c r="H65" i="21"/>
  <c r="J65" i="21" s="1"/>
  <c r="E65" i="21"/>
  <c r="K64" i="21"/>
  <c r="M64" i="21" s="1"/>
  <c r="H64" i="21"/>
  <c r="J64" i="21" s="1"/>
  <c r="E64" i="21"/>
  <c r="K63" i="21"/>
  <c r="M63" i="21" s="1"/>
  <c r="H63" i="21"/>
  <c r="J63" i="21" s="1"/>
  <c r="E63" i="21"/>
  <c r="C61" i="21"/>
  <c r="M60" i="21"/>
  <c r="J60" i="21"/>
  <c r="G60" i="21"/>
  <c r="M56" i="21"/>
  <c r="J56" i="21"/>
  <c r="M57" i="21"/>
  <c r="G57" i="21"/>
  <c r="K36" i="21"/>
  <c r="K38" i="21" s="1"/>
  <c r="H36" i="21"/>
  <c r="H38" i="21" s="1"/>
  <c r="E36" i="21"/>
  <c r="E38" i="21" s="1"/>
  <c r="N36" i="21"/>
  <c r="N38" i="21" s="1"/>
  <c r="M36" i="21"/>
  <c r="M38" i="21" s="1"/>
  <c r="J36" i="21"/>
  <c r="J38" i="21" s="1"/>
  <c r="G33" i="21"/>
  <c r="P33" i="21" s="1"/>
  <c r="M90" i="21"/>
  <c r="C24" i="21"/>
  <c r="C17" i="21"/>
  <c r="C16" i="21"/>
  <c r="C15" i="21"/>
  <c r="C14" i="21"/>
  <c r="P114" i="21" l="1"/>
  <c r="P118" i="21"/>
  <c r="P123" i="21"/>
  <c r="P127" i="21"/>
  <c r="N63" i="21"/>
  <c r="P116" i="21"/>
  <c r="P125" i="21"/>
  <c r="N66" i="21"/>
  <c r="N65" i="21"/>
  <c r="N64" i="21"/>
  <c r="P115" i="21"/>
  <c r="P124" i="21"/>
  <c r="M78" i="21"/>
  <c r="P117" i="21"/>
  <c r="P126" i="21"/>
  <c r="P107" i="21"/>
  <c r="P108" i="21"/>
  <c r="P109" i="21"/>
  <c r="J78" i="21"/>
  <c r="P96" i="21"/>
  <c r="P60" i="21"/>
  <c r="P74" i="21"/>
  <c r="G78" i="21"/>
  <c r="P75" i="21"/>
  <c r="P91" i="21"/>
  <c r="P88" i="21"/>
  <c r="P93" i="21"/>
  <c r="P97" i="21"/>
  <c r="P98" i="21"/>
  <c r="P99" i="21"/>
  <c r="G63" i="21"/>
  <c r="P63" i="21" s="1"/>
  <c r="G65" i="21"/>
  <c r="P65" i="21" s="1"/>
  <c r="G66" i="21"/>
  <c r="P66" i="21" s="1"/>
  <c r="G64" i="21"/>
  <c r="P64" i="21" s="1"/>
  <c r="M101" i="21"/>
  <c r="G120" i="21"/>
  <c r="J90" i="21"/>
  <c r="J101" i="21" s="1"/>
  <c r="M111" i="21"/>
  <c r="J111" i="21"/>
  <c r="G92" i="21"/>
  <c r="P92" i="21" s="1"/>
  <c r="G15" i="21"/>
  <c r="M15" i="21"/>
  <c r="G36" i="21"/>
  <c r="P36" i="21" s="1"/>
  <c r="G56" i="21"/>
  <c r="P56" i="21" s="1"/>
  <c r="M61" i="21"/>
  <c r="G61" i="21"/>
  <c r="J61" i="21"/>
  <c r="G111" i="21"/>
  <c r="J120" i="21"/>
  <c r="J129" i="21"/>
  <c r="M120" i="21"/>
  <c r="G129" i="21"/>
  <c r="J13" i="21"/>
  <c r="J27" i="21" s="1"/>
  <c r="J17" i="21"/>
  <c r="G13" i="21"/>
  <c r="G27" i="21" s="1"/>
  <c r="M13" i="21"/>
  <c r="M27" i="21" s="1"/>
  <c r="J15" i="21"/>
  <c r="G17" i="21"/>
  <c r="M17" i="21"/>
  <c r="J55" i="21"/>
  <c r="J16" i="21"/>
  <c r="M16" i="21"/>
  <c r="G16" i="21"/>
  <c r="M55" i="21"/>
  <c r="J57" i="21"/>
  <c r="P57" i="21" s="1"/>
  <c r="M14" i="21"/>
  <c r="G14" i="21"/>
  <c r="J14" i="21"/>
  <c r="M24" i="21"/>
  <c r="G24" i="21"/>
  <c r="J24" i="21"/>
  <c r="G55" i="21"/>
  <c r="M129" i="21"/>
  <c r="K45" i="21" l="1"/>
  <c r="K46" i="21"/>
  <c r="K48" i="21"/>
  <c r="K47" i="21"/>
  <c r="H45" i="21"/>
  <c r="H46" i="21"/>
  <c r="H47" i="21"/>
  <c r="H48" i="21"/>
  <c r="G132" i="21"/>
  <c r="J132" i="21"/>
  <c r="M132" i="21"/>
  <c r="P111" i="21"/>
  <c r="P16" i="21"/>
  <c r="P24" i="21"/>
  <c r="P15" i="21"/>
  <c r="P129" i="21"/>
  <c r="P120" i="21"/>
  <c r="P61" i="21"/>
  <c r="P78" i="21"/>
  <c r="E46" i="21"/>
  <c r="P13" i="21"/>
  <c r="P27" i="21" s="1"/>
  <c r="P55" i="21"/>
  <c r="P14" i="21"/>
  <c r="P17" i="21"/>
  <c r="G68" i="21"/>
  <c r="J68" i="21"/>
  <c r="M68" i="21"/>
  <c r="F16" i="22"/>
  <c r="G89" i="21"/>
  <c r="P89" i="21" s="1"/>
  <c r="G38" i="21"/>
  <c r="P38" i="21" s="1"/>
  <c r="G90" i="21"/>
  <c r="P90" i="21" s="1"/>
  <c r="J47" i="21" l="1"/>
  <c r="M45" i="21"/>
  <c r="M50" i="21" s="1"/>
  <c r="E48" i="21"/>
  <c r="G48" i="21" s="1"/>
  <c r="J48" i="21"/>
  <c r="E45" i="21"/>
  <c r="G45" i="21" s="1"/>
  <c r="J46" i="21"/>
  <c r="M47" i="21"/>
  <c r="M46" i="21"/>
  <c r="E47" i="21"/>
  <c r="G47" i="21" s="1"/>
  <c r="M137" i="21"/>
  <c r="P68" i="21"/>
  <c r="G101" i="21"/>
  <c r="L16" i="22"/>
  <c r="L20" i="22"/>
  <c r="I18" i="22"/>
  <c r="I16" i="22"/>
  <c r="L18" i="22"/>
  <c r="F20" i="22"/>
  <c r="M40" i="21"/>
  <c r="J45" i="21"/>
  <c r="J50" i="21" s="1"/>
  <c r="G46" i="21"/>
  <c r="M48" i="21"/>
  <c r="J40" i="21"/>
  <c r="P46" i="21" l="1"/>
  <c r="P132" i="21"/>
  <c r="J137" i="21"/>
  <c r="I20" i="22"/>
  <c r="P101" i="21"/>
  <c r="G137" i="21"/>
  <c r="G50" i="21"/>
  <c r="P50" i="21" s="1"/>
  <c r="P45" i="21"/>
  <c r="P47" i="21"/>
  <c r="P48" i="21"/>
  <c r="L10" i="22"/>
  <c r="I10" i="22"/>
  <c r="I14" i="22"/>
  <c r="L14" i="22"/>
  <c r="L24" i="22" s="1"/>
  <c r="G40" i="21"/>
  <c r="P40" i="21" s="1"/>
  <c r="F14" i="22"/>
  <c r="I24" i="22" l="1"/>
  <c r="P137" i="21"/>
  <c r="F10" i="22"/>
  <c r="L12" i="22"/>
  <c r="L22" i="22" s="1"/>
  <c r="I12" i="22"/>
  <c r="I22" i="22" s="1"/>
  <c r="M135" i="21"/>
  <c r="F18" i="22" l="1"/>
  <c r="F24" i="22" s="1"/>
  <c r="F12" i="22"/>
  <c r="J135" i="21"/>
  <c r="G135" i="21"/>
  <c r="P135" i="21" l="1"/>
  <c r="F22" i="22"/>
  <c r="Q18" i="22" l="1"/>
  <c r="Q16" i="22" l="1"/>
  <c r="Q20" i="22"/>
  <c r="Q14" i="22" l="1"/>
  <c r="Q24" i="22" s="1"/>
  <c r="Q10" i="22" l="1"/>
  <c r="Q22" i="22" l="1"/>
  <c r="Q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Leah McManus</author>
  </authors>
  <commentList>
    <comment ref="C13" authorId="0" shapeId="0" xr:uid="{00000000-0006-0000-0200-000001000000}">
      <text>
        <r>
          <rPr>
            <b/>
            <sz val="9"/>
            <color indexed="81"/>
            <rFont val="Tahoma"/>
            <family val="2"/>
          </rPr>
          <t>NOTE:</t>
        </r>
        <r>
          <rPr>
            <sz val="9"/>
            <color indexed="81"/>
            <rFont val="Tahoma"/>
            <family val="2"/>
          </rPr>
          <t xml:space="preserve">
When Salary is put in, the #REF will go away</t>
        </r>
      </text>
    </comment>
    <comment ref="A72" authorId="0" shapeId="0" xr:uid="{00000000-0006-0000-0200-000002000000}">
      <text>
        <r>
          <rPr>
            <b/>
            <sz val="9"/>
            <color indexed="81"/>
            <rFont val="Tahoma"/>
            <family val="2"/>
          </rPr>
          <t>Note:</t>
        </r>
        <r>
          <rPr>
            <sz val="9"/>
            <color indexed="81"/>
            <rFont val="Tahoma"/>
            <family val="2"/>
          </rPr>
          <t xml:space="preserve">
Not needed if Cloud Server used</t>
        </r>
      </text>
    </comment>
    <comment ref="A73" authorId="0" shapeId="0" xr:uid="{00000000-0006-0000-0200-000003000000}">
      <text>
        <r>
          <rPr>
            <b/>
            <sz val="9"/>
            <color indexed="81"/>
            <rFont val="Tahoma"/>
            <family val="2"/>
          </rPr>
          <t>Note:</t>
        </r>
        <r>
          <rPr>
            <sz val="9"/>
            <color indexed="81"/>
            <rFont val="Tahoma"/>
            <family val="2"/>
          </rPr>
          <t xml:space="preserve">
Not needed if Cloud Server used </t>
        </r>
      </text>
    </comment>
    <comment ref="A74" authorId="0" shapeId="0" xr:uid="{00000000-0006-0000-0200-000004000000}">
      <text>
        <r>
          <rPr>
            <b/>
            <sz val="9"/>
            <color indexed="81"/>
            <rFont val="Tahoma"/>
            <family val="2"/>
          </rPr>
          <t>Note:</t>
        </r>
        <r>
          <rPr>
            <sz val="9"/>
            <color indexed="81"/>
            <rFont val="Tahoma"/>
            <family val="2"/>
          </rPr>
          <t xml:space="preserve">
Should be discussed if needed , may not be needed </t>
        </r>
      </text>
    </comment>
    <comment ref="A75" authorId="0" shapeId="0" xr:uid="{00000000-0006-0000-0200-000005000000}">
      <text>
        <r>
          <rPr>
            <b/>
            <sz val="9"/>
            <color indexed="81"/>
            <rFont val="Tahoma"/>
            <family val="2"/>
          </rPr>
          <t>Note:</t>
        </r>
        <r>
          <rPr>
            <sz val="9"/>
            <color indexed="81"/>
            <rFont val="Tahoma"/>
            <family val="2"/>
          </rPr>
          <t xml:space="preserve">
Should be discussed if needed , may not be needed </t>
        </r>
      </text>
    </comment>
    <comment ref="A76" authorId="0" shapeId="0" xr:uid="{00000000-0006-0000-0200-000006000000}">
      <text>
        <r>
          <rPr>
            <b/>
            <sz val="9"/>
            <color indexed="81"/>
            <rFont val="Tahoma"/>
            <family val="2"/>
          </rPr>
          <t>NOTE:</t>
        </r>
        <r>
          <rPr>
            <sz val="9"/>
            <color indexed="81"/>
            <rFont val="Tahoma"/>
            <family val="2"/>
          </rPr>
          <t xml:space="preserve">
Should be discussed if needed , may not be needed </t>
        </r>
      </text>
    </comment>
    <comment ref="C76" authorId="0" shapeId="0" xr:uid="{00000000-0006-0000-0200-000007000000}">
      <text>
        <r>
          <rPr>
            <b/>
            <sz val="9"/>
            <color indexed="81"/>
            <rFont val="Tahoma"/>
            <family val="2"/>
          </rPr>
          <t>NOTE:</t>
        </r>
        <r>
          <rPr>
            <sz val="9"/>
            <color indexed="81"/>
            <rFont val="Tahoma"/>
            <family val="2"/>
          </rPr>
          <t xml:space="preserve">
To be identified </t>
        </r>
      </text>
    </comment>
  </commentList>
</comments>
</file>

<file path=xl/sharedStrings.xml><?xml version="1.0" encoding="utf-8"?>
<sst xmlns="http://schemas.openxmlformats.org/spreadsheetml/2006/main" count="704" uniqueCount="216">
  <si>
    <t>A.</t>
  </si>
  <si>
    <t>Base</t>
  </si>
  <si>
    <t>Year One</t>
  </si>
  <si>
    <t>Year Two</t>
  </si>
  <si>
    <t>Year Three</t>
  </si>
  <si>
    <t>Year Four</t>
  </si>
  <si>
    <t xml:space="preserve">Total </t>
  </si>
  <si>
    <t>Line Item</t>
  </si>
  <si>
    <t>Year</t>
  </si>
  <si>
    <t>Rate</t>
  </si>
  <si>
    <t>Unit</t>
  </si>
  <si>
    <t>Qty</t>
  </si>
  <si>
    <t>Amount</t>
  </si>
  <si>
    <t>/day</t>
  </si>
  <si>
    <t>Total Consultants</t>
  </si>
  <si>
    <t>/mo</t>
  </si>
  <si>
    <t>/RT</t>
  </si>
  <si>
    <t>/trip</t>
  </si>
  <si>
    <t>/unit</t>
  </si>
  <si>
    <t>(dates)</t>
  </si>
  <si>
    <t>I.</t>
  </si>
  <si>
    <t>B.</t>
  </si>
  <si>
    <t>II.</t>
  </si>
  <si>
    <t>Total Fringe Benefits</t>
  </si>
  <si>
    <t>Other travel costs :-</t>
  </si>
  <si>
    <t xml:space="preserve">  a. Taxis and communication, etc.</t>
  </si>
  <si>
    <t xml:space="preserve">  b. Visas</t>
  </si>
  <si>
    <t xml:space="preserve">  c. Airport Transfers</t>
  </si>
  <si>
    <t xml:space="preserve">  d. Other Miscellaneous </t>
  </si>
  <si>
    <t>Total Travel</t>
  </si>
  <si>
    <t>Total Equipment</t>
  </si>
  <si>
    <t>Total Other Direct costs</t>
  </si>
  <si>
    <t>FRINGE BENEFITS</t>
  </si>
  <si>
    <t>TRAVEL</t>
  </si>
  <si>
    <t xml:space="preserve">IV. </t>
  </si>
  <si>
    <t>EQUIPMENT</t>
  </si>
  <si>
    <t xml:space="preserve">V. </t>
  </si>
  <si>
    <t>Total Salaries</t>
  </si>
  <si>
    <t># of days</t>
  </si>
  <si>
    <t>Consultants</t>
  </si>
  <si>
    <t>Mobile Telecommunications</t>
  </si>
  <si>
    <t>Internet Connection</t>
  </si>
  <si>
    <t>PERSONNEL &amp;  CONSULTANTS</t>
  </si>
  <si>
    <t>TOTAL PERSONNEL AND CONSULTANTS</t>
  </si>
  <si>
    <t>OTHER  DIRECT COSTS</t>
  </si>
  <si>
    <t xml:space="preserve">III. </t>
  </si>
  <si>
    <t xml:space="preserve">VI. </t>
  </si>
  <si>
    <t>I. Personnel &amp; Consultants</t>
  </si>
  <si>
    <t>III. Travel</t>
  </si>
  <si>
    <t>V. Other Direct Costs</t>
  </si>
  <si>
    <t>Name</t>
  </si>
  <si>
    <t xml:space="preserve">Airfare: </t>
  </si>
  <si>
    <t>LOE</t>
  </si>
  <si>
    <t>VI. Programmatic Costs</t>
  </si>
  <si>
    <t>Total Programmatic Costs</t>
  </si>
  <si>
    <t>PROGRAMMATIC COSTS</t>
  </si>
  <si>
    <t>TOTAL COSTS</t>
  </si>
  <si>
    <t>year</t>
  </si>
  <si>
    <t>TBD</t>
  </si>
  <si>
    <t>Title</t>
  </si>
  <si>
    <t>/month</t>
  </si>
  <si>
    <t>mHero Data Manager</t>
  </si>
  <si>
    <t xml:space="preserve">TITLE </t>
  </si>
  <si>
    <t>Subtotal  Consultants</t>
  </si>
  <si>
    <t xml:space="preserve">II. Staff Fringe Benefits </t>
  </si>
  <si>
    <t xml:space="preserve">FRINGE </t>
  </si>
  <si>
    <t>TITLE</t>
  </si>
  <si>
    <t>Office Expenses</t>
  </si>
  <si>
    <t>Laptop Computers</t>
  </si>
  <si>
    <t>Printer</t>
  </si>
  <si>
    <t>Copier</t>
  </si>
  <si>
    <t xml:space="preserve">Furniture for mHero Staff Use </t>
  </si>
  <si>
    <t>100% Level of Effort for mHero Data Manager</t>
  </si>
  <si>
    <t>Note other staff that might contribute to mHero operations</t>
  </si>
  <si>
    <t>Note consultants that might contribute to mHero operations</t>
  </si>
  <si>
    <t>DSA</t>
  </si>
  <si>
    <t>International Conferences/Trainings</t>
  </si>
  <si>
    <t>Paper, Ink, Pens, Notebooks, Folders, Binders for Use Case management</t>
  </si>
  <si>
    <t>Antivirus software</t>
  </si>
  <si>
    <t>/year</t>
  </si>
  <si>
    <t xml:space="preserve">Monthly scratch cards to assist mHero team members in follow up </t>
  </si>
  <si>
    <t>Yearly antivirus subscription to protect functioning of computers</t>
  </si>
  <si>
    <t>Cost Notes</t>
  </si>
  <si>
    <t>Counties</t>
  </si>
  <si>
    <t xml:space="preserve">Transportation Costs </t>
  </si>
  <si>
    <t>DSA (avg.)</t>
  </si>
  <si>
    <t>day</t>
  </si>
  <si>
    <t>/trip/person</t>
  </si>
  <si>
    <t>/day/person</t>
  </si>
  <si>
    <t>2 trips a year for international conferences and trainings</t>
  </si>
  <si>
    <t>10 days per trip</t>
  </si>
  <si>
    <t>Costs per trip</t>
  </si>
  <si>
    <t>Other Office Costs</t>
  </si>
  <si>
    <t>Note other Office Costs needed for Operations</t>
  </si>
  <si>
    <t>TOTAL COSTS WITHOUT SALARY/FRINGE</t>
  </si>
  <si>
    <t>Printing Costs</t>
  </si>
  <si>
    <t xml:space="preserve">Costs of printing flyers, brochures and other materials for distribution </t>
  </si>
  <si>
    <t xml:space="preserve">Office Supplies </t>
  </si>
  <si>
    <t>Short Code Fees</t>
  </si>
  <si>
    <t>SMS Fees</t>
  </si>
  <si>
    <t xml:space="preserve">mHero Field Visits: Training and Supervision </t>
  </si>
  <si>
    <t xml:space="preserve">Server Accessories </t>
  </si>
  <si>
    <t>This might not be necessary, please confirm</t>
  </si>
  <si>
    <t xml:space="preserve">Monthly internet connection for mHero Team members to operate mHero. This could be contributed to a Ministry wide internet if that system exists. </t>
  </si>
  <si>
    <t>This might not be necessary, please confirm. Printer for the printing of mHero Use Case Management materials</t>
  </si>
  <si>
    <t xml:space="preserve">This might not be necessary, please confirm. Assumption is that mHero staff need: Desk, Chairs, filing cabinet, extension cords, etc.. </t>
  </si>
  <si>
    <t xml:space="preserve">10 days of vehicle rental  x 4 trips a year x 2 vehicles (2 teams). Trips could potentially be shared with other HIS activities. </t>
  </si>
  <si>
    <t>mHero Trainings</t>
  </si>
  <si>
    <t>mHero Meetings</t>
  </si>
  <si>
    <t>Other mHero Trainings</t>
  </si>
  <si>
    <t>mHero Meetings: Validation and dissemination of tools and other mHero materials; Orientation meetings on mHero</t>
  </si>
  <si>
    <t>Other mHero Meetings</t>
  </si>
  <si>
    <t xml:space="preserve">mHero Field Activities  </t>
  </si>
  <si>
    <t>ACTIVITY DESCRIPTION</t>
  </si>
  <si>
    <t>Units</t>
  </si>
  <si>
    <t>Cost</t>
  </si>
  <si>
    <t>Participants costs</t>
  </si>
  <si>
    <t>Venue Rental</t>
  </si>
  <si>
    <t>workshop</t>
  </si>
  <si>
    <t>Local transportation to [training site]</t>
  </si>
  <si>
    <t>participant</t>
  </si>
  <si>
    <t>Lunch/coffee breaks</t>
  </si>
  <si>
    <t>Materials &amp; Supplies (stationary, pens, notebooks, flip charts)</t>
  </si>
  <si>
    <t xml:space="preserve">Printing </t>
  </si>
  <si>
    <t xml:space="preserve">Long Distance Participants </t>
  </si>
  <si>
    <t>Air Transport to [training site]</t>
  </si>
  <si>
    <t>Ground transportation [training city]</t>
  </si>
  <si>
    <t>M&amp;IE (excluding lunch)</t>
  </si>
  <si>
    <t>Miscellaneous</t>
  </si>
  <si>
    <t>ACTIVITY TOTAL</t>
  </si>
  <si>
    <t xml:space="preserve">mHERO ACTIVITY BUDGETING </t>
  </si>
  <si>
    <t>Long distance may not be needed. Kept in case necessary.</t>
  </si>
  <si>
    <t>Other Field Visit Activities (NOTE: Travel costs for mHero Team are above)</t>
  </si>
  <si>
    <t>ACTIVITY-</t>
  </si>
  <si>
    <t>ADDITIONAL TEMPLATES FOR FUTURE USE</t>
  </si>
  <si>
    <t>Budget Assumptions</t>
  </si>
  <si>
    <t>10 days per trip x 4 trips a year x 4 persons</t>
  </si>
  <si>
    <t>4 trips a year x 4 persons</t>
  </si>
  <si>
    <t xml:space="preserve">One OpenHIM Server could be purchased to host the Interoperability Layer and Interlinked Registry. It is possible this cost will not be needed if the MOH is able to pay hosting fees for the AWS. AWS has been included below. </t>
  </si>
  <si>
    <t>If a server is not purchased and AWS is used, this may not be needed. Accessories for the servers such as a rack, UPS, and other potential updates to the current server room</t>
  </si>
  <si>
    <t>Placeholder for budget- should be adjusted based on actual need. With leveraging of partners, this might not be needed</t>
  </si>
  <si>
    <t>Software Developer</t>
  </si>
  <si>
    <t>This will continue to have #REF until Salary and Fringe lines are adjusted</t>
  </si>
  <si>
    <t>HIS Consultant (Software Developer?)</t>
  </si>
  <si>
    <t xml:space="preserve">It is possible that other HIS consultants will be needed as well, but this would be important for overall HIS and not just mHero. </t>
  </si>
  <si>
    <t>Note fringe rates that associate with MOH staff if needed</t>
  </si>
  <si>
    <t xml:space="preserve"> </t>
  </si>
  <si>
    <t xml:space="preserve">If salary is not necessary to be considered, then fringe can be removed. </t>
  </si>
  <si>
    <t xml:space="preserve">If a full time software developer is not feasible, a consulting service could be a potential solution. In general, a Software Developer is critical for the long term sustainability of mHero. It is possible the Ministry could explore the idea of a service provider for this support (this would then be a service contract and not a consultant if so). </t>
  </si>
  <si>
    <t xml:space="preserve">One RapidPro server would be needed as well if the MOH decided to move away from the Nyruka hosted cloud server. </t>
  </si>
  <si>
    <t>Back up Servers</t>
  </si>
  <si>
    <t xml:space="preserve">Two  back up servers could be purchased as a back up to the OpenHIM Server and RapidPro Servers. It is possible this cost will not be needed if the MOH is able to pay hosting fees for the AWS. AWS has been included below. </t>
  </si>
  <si>
    <t>Hosting fees for Servers or Back Up Servers</t>
  </si>
  <si>
    <t xml:space="preserve">Back up servers should not be hosted in the same location as the regular server. Due to this, hosting fees might be needed for the same. </t>
  </si>
  <si>
    <t xml:space="preserve">Existing supplies could be leveraged, not essential for sustainability. </t>
  </si>
  <si>
    <t xml:space="preserve">Please remove if not necessary to note. </t>
  </si>
  <si>
    <t>Antivirus is essential for the mHero laptops</t>
  </si>
  <si>
    <t xml:space="preserve">Scratch cards are needed to allow </t>
  </si>
  <si>
    <t>High</t>
  </si>
  <si>
    <t>Low</t>
  </si>
  <si>
    <t>These ODCs attempt to note regular operations costs for mHero, including central level management of eIDSR</t>
  </si>
  <si>
    <t xml:space="preserve">Workshops to engage Unit Head in their use of mHero </t>
  </si>
  <si>
    <t xml:space="preserve">Various mHero Meetings </t>
  </si>
  <si>
    <r>
      <t xml:space="preserve">Priority Level                            </t>
    </r>
    <r>
      <rPr>
        <sz val="11"/>
        <rFont val="Times New Roman"/>
        <family val="1"/>
      </rPr>
      <t>(Priority level noted for areas essential to sustainability)</t>
    </r>
  </si>
  <si>
    <t xml:space="preserve">Suggested travel for awareness raising, which has been a proven important activity for mHero and international conference. Awareness raising could be integrated into other activities as has been in the past. </t>
  </si>
  <si>
    <t>Considering use of MOH vehicle, but fuel will be needed</t>
  </si>
  <si>
    <t>mHero Costing and Sustainability Documentation</t>
  </si>
  <si>
    <t xml:space="preserve">These costs currently include both the physical and hard servers. Once a strategy is decided the server, cloud or combination of the two should be removed. </t>
  </si>
  <si>
    <t>Division Director</t>
  </si>
  <si>
    <t>Unit Director</t>
  </si>
  <si>
    <t>Capital City-Counties</t>
  </si>
  <si>
    <t>TBD-TBD</t>
  </si>
  <si>
    <t xml:space="preserve">Please remove if not necessary to note this level of information. This section is just to think through the portion of time mHero will take for several employees to continue to oversee and manage/operate mHero, including other HIS Use Cases </t>
  </si>
  <si>
    <t>Approximately 5% of the appropriate Director's time is billable to mHero oversight</t>
  </si>
  <si>
    <t>Approximately 20% of the Sub Unit Director's time is billable to mHero oversight and daily management.</t>
  </si>
  <si>
    <t>Key to the implementation of mHero is staff time to monitor, manage, troubleshoot, and enhance mHero and it's Use Cases.</t>
  </si>
  <si>
    <t>SMS Platform (i.e. RapidPro) Server for SMS Communications</t>
  </si>
  <si>
    <t>Interoperability Layer (i.e. OpenHIM) Server for Interoperability between SMS Platform (i.e. RapidPro)and HRIS (i.e. iHRIS Manage)</t>
  </si>
  <si>
    <t>MNOs may charge a  Short Code Fees. However, these Short Code fees and SMS fees might be in a Lump Sum and there might be additional fees not listed here</t>
  </si>
  <si>
    <t>SMS Fees needed to pay for the costs of the SMS</t>
  </si>
  <si>
    <t>SMS Platform Hosting  (i.e. RapidPro Costs for Nyruka Hosting) Fees  or AWS</t>
  </si>
  <si>
    <t>Fees for  cloud server hosting , either could be done through a company or via AWS. Not needed if physical server purchased (see row 73: SMS Platform (i.e. RapidPro) Server for SMS Communications)</t>
  </si>
  <si>
    <t xml:space="preserve">Interoperability Layer (OpenHIM) AWS Cloud Server </t>
  </si>
  <si>
    <t xml:space="preserve">Laptop computers are budgeted in Y3 to ensure that mHero operators have laptops.  </t>
  </si>
  <si>
    <t>mHero Strategy Development and Review</t>
  </si>
  <si>
    <t>Central Level Unit Head mHero Trainings: How to use mHero to support your Unit</t>
  </si>
  <si>
    <t>Cost Notes                                                                    (all costs here are in complete estimates and should be modified according to the local context)</t>
  </si>
  <si>
    <t>mHero Costing</t>
  </si>
  <si>
    <t>Central MOH Staff</t>
  </si>
  <si>
    <t xml:space="preserve">Staff for mHero is essential. Oversight is needed by the Division Director. The  Unit Director is needed for daily management. Two mHero Data Managers are needed to develop, send and monitor daily workflows.  A Software Developer is essential for the maintenance and troubleshooting of mHero. </t>
  </si>
  <si>
    <t xml:space="preserve">It is possible that costs of travel could be integrated into other MOH activities. This is not essential for the sustainability of mHero, but important for increasing awareness and quality/quantity of responses. </t>
  </si>
  <si>
    <t xml:space="preserve">A server for Interoperability (OpenHIM) is needed to manage the Interoperability Layer, Interlinked Registry, and all mHero  webhooks. A SMS Communication Platform (RapidPro) server would be needed as well if the MOH decided to move away from an externally hosted or AWS cloud server. Back up servers and materials are also recommended. If the MOH can manage an AWS and would like to keep the SMS Communication (RapidPro) Server with the external source (i.e. Nyruka) or another hosting agency, that would be recommended at this time and this area would no longer be essential. These line items/costs were included for reference.  </t>
  </si>
  <si>
    <t xml:space="preserve">NOTE: Some ODCs are not needed if physical servers are used. This decision should be made to properly conduct the costing. </t>
  </si>
  <si>
    <t xml:space="preserve">NOTE: Some equipment is not needed if cloud based servers are used. This decision should be made to properly conduct the costing. </t>
  </si>
  <si>
    <t xml:space="preserve">If the MOH obtains a shortcode, normally a one time Lump Sum fee will be charged. This depends on the MNO though and should be addressed per country </t>
  </si>
  <si>
    <t xml:space="preserve">Costs of SMS must be considered for mHero. Costs will depend on the country. </t>
  </si>
  <si>
    <t xml:space="preserve">SMS Communication Platform (RapidPro) Server Hosting Fees must also be considered if the MOH. </t>
  </si>
  <si>
    <t xml:space="preserve">The MOH should plan for payment of the monthly AWS fees for the Interoperability Layer. </t>
  </si>
  <si>
    <t>Internet connection is absolutely essential for all mHero Use Cases.</t>
  </si>
  <si>
    <t xml:space="preserve">mHero Data Managers must have laptops to do operate, monitor and troubleshoot with mHero. These input may be able to be leveraged by other programs. </t>
  </si>
  <si>
    <t xml:space="preserve">This does not include any specific activities for  specific Use Cases  OR decentralization which might be important to consider. </t>
  </si>
  <si>
    <r>
      <t xml:space="preserve">Sustainability Notes                                                      </t>
    </r>
    <r>
      <rPr>
        <sz val="11"/>
        <rFont val="Times New Roman"/>
        <family val="1"/>
      </rPr>
      <t>(Those in purple are essential for sustainability)</t>
    </r>
    <r>
      <rPr>
        <b/>
        <sz val="11"/>
        <rFont val="Times New Roman"/>
        <family val="1"/>
      </rPr>
      <t xml:space="preserve">                                                  </t>
    </r>
  </si>
  <si>
    <t>50% time for a software developer could be used for mHero. This would also involve partial support to the interoperability agenda, iHRIS, Facility Registry, Interlinked Registry and other Use Cases for mHero.</t>
  </si>
  <si>
    <t xml:space="preserve">Consultants could be need for specific support for mHero implementation, in particular software development support. </t>
  </si>
  <si>
    <t>Other Misc.</t>
  </si>
  <si>
    <t>Not necessary for mHero sustainability but important to consider for budgeting if possible to work in such costs. Such an activity is important for awareness raising and allowing the MOH to partner with other donors/partners</t>
  </si>
  <si>
    <t>IV. Equipment (unit cost &gt; $5k and useful life &gt; 1 yr.)</t>
  </si>
  <si>
    <t>High, but considerations needed on the strategic approach: physical or AWS?</t>
  </si>
  <si>
    <t>Monthly costs for the OpenHIM AWS. If a physical server is procured, this will not be necessary. This cost is variable depending on how much data is on the server</t>
  </si>
  <si>
    <t>Office supplies are needed for regular office functioning such as notepads, pens, folders, printer paper, ink, etc..</t>
  </si>
  <si>
    <t>Printing supplies are needed to print Use Case Request Forms, informational material and other items</t>
  </si>
  <si>
    <t xml:space="preserve">mHero Field Activities: Awareness raising with Provincial, District and Facility Stakeholders, etc.. </t>
  </si>
  <si>
    <t>Awareness raising meetings and workshops with the various Stakeholders</t>
  </si>
  <si>
    <t>Lodging Accommodations</t>
  </si>
  <si>
    <r>
      <t>Please note the following assumptions in this budget. This budget was developed based on current base operations and activities of mHero. In summary, base operations include: staffing, expert consultants, in-country travel for awareness raising/supervision and international travel for conferences, short code/SMS costs, SMS communication platform (RapidPro) costs, Interoperability (OpenHIM) costs (Cloud or Physical Server), internet connection, new laptops + antivirus, office supplies, mobile communications, printing costs for mHero materials and finally minor office equipment for staff. Base activities also include such things as the cost of field visits, trainings, and meetings. This budget</t>
    </r>
    <r>
      <rPr>
        <b/>
        <sz val="11"/>
        <rFont val="Times New Roman"/>
        <family val="1"/>
      </rPr>
      <t xml:space="preserve"> does not</t>
    </r>
    <r>
      <rPr>
        <sz val="11"/>
        <rFont val="Times New Roman"/>
        <family val="1"/>
      </rPr>
      <t xml:space="preserve"> take fully into account potential changes for: additional HIS interoperability or Decentralization (should Counties start operating mHero independently). </t>
    </r>
    <r>
      <rPr>
        <b/>
        <sz val="11"/>
        <color rgb="FFFF0000"/>
        <rFont val="Times New Roman"/>
        <family val="1"/>
      </rPr>
      <t xml:space="preserve">This tool should be reviewed and modified in conjunction with an mHero strategic document by key stakeholders who have an understanding of local costs. </t>
    </r>
    <r>
      <rPr>
        <sz val="11"/>
        <rFont val="Times New Roman"/>
        <family val="1"/>
      </rPr>
      <t xml:space="preserve">
</t>
    </r>
  </si>
  <si>
    <t xml:space="preserve">This tool should be reviewed and modified in conjunction with an mHero strategic document by key stakeholders who have an understanding of local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</si>
</sst>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_);_(* \(#,##0.0\);_(* &quot;-&quot;??_);_(@_)"/>
    <numFmt numFmtId="168" formatCode=";;;"/>
    <numFmt numFmtId="169" formatCode="#,##0;\-#,##0;&quot;-&quot;"/>
    <numFmt numFmtId="170" formatCode="_-* #,##0.00_-;\-* #,##0.00_-;_-* &quot;-&quot;??_-;_-@_-"/>
    <numFmt numFmtId="171" formatCode="_-* #,##0.00\ [$€]_-;\-* #,##0.00\ [$€]_-;_-* &quot;-&quot;??\ [$€]_-;_-@_-"/>
    <numFmt numFmtId="172" formatCode="#,###,##0.00;\(#,###,##0.00\)"/>
    <numFmt numFmtId="173" formatCode="&quot;$&quot;#,###,##0.00;\(&quot;$&quot;#,###,##0.00\)"/>
    <numFmt numFmtId="174" formatCode="#,##0.00%;\(#,##0.00%\)"/>
    <numFmt numFmtId="175" formatCode="_-* #,##0.00\ _€_-;\-* #,##0.00\ _€_-;_-* &quot;-&quot;??\ _€_-;_-@_-"/>
    <numFmt numFmtId="176" formatCode="_ * #,##0.00_ ;_ * \-#,##0.00_ ;_ * &quot;-&quot;??_ ;_ @_ "/>
    <numFmt numFmtId="177" formatCode="_ * #,##0_ ;_ * \-#,##0_ ;_ * &quot;-&quot;_ ;_ @_ "/>
  </numFmts>
  <fonts count="113">
    <font>
      <sz val="11"/>
      <color theme="1"/>
      <name val="Calibri"/>
      <family val="2"/>
      <scheme val="minor"/>
    </font>
    <font>
      <sz val="11"/>
      <color theme="1"/>
      <name val="Calibri"/>
      <family val="2"/>
      <scheme val="minor"/>
    </font>
    <font>
      <sz val="10"/>
      <name val="Arial"/>
      <family val="2"/>
    </font>
    <font>
      <sz val="12"/>
      <name val="Times New Roman"/>
      <family val="1"/>
    </font>
    <font>
      <sz val="8"/>
      <name val="Times New Roman"/>
      <family val="1"/>
    </font>
    <font>
      <sz val="12"/>
      <name val="Arial"/>
      <family val="2"/>
    </font>
    <font>
      <b/>
      <sz val="10"/>
      <name val="Times New Roman"/>
      <family val="1"/>
    </font>
    <font>
      <sz val="10"/>
      <name val="Times New Roman"/>
      <family val="1"/>
    </font>
    <font>
      <b/>
      <sz val="11"/>
      <name val="Times New Roman"/>
      <family val="1"/>
    </font>
    <font>
      <b/>
      <sz val="9"/>
      <color indexed="81"/>
      <name val="Tahoma"/>
      <family val="2"/>
    </font>
    <font>
      <sz val="9"/>
      <color indexed="81"/>
      <name val="Tahoma"/>
      <family val="2"/>
    </font>
    <font>
      <sz val="11"/>
      <name val="Times New Roman"/>
      <family val="1"/>
    </font>
    <font>
      <u/>
      <sz val="11"/>
      <name val="Times New Roman"/>
      <family val="1"/>
    </font>
    <font>
      <u/>
      <sz val="11"/>
      <color theme="11"/>
      <name val="Calibri"/>
      <family val="2"/>
      <scheme val="minor"/>
    </font>
    <font>
      <u/>
      <sz val="11"/>
      <color theme="10"/>
      <name val="Calibri"/>
      <family val="2"/>
      <scheme val="minor"/>
    </font>
    <font>
      <sz val="11"/>
      <color indexed="8"/>
      <name val="Helvetica Neue"/>
    </font>
    <font>
      <sz val="11"/>
      <color theme="1"/>
      <name val="Times New Roman"/>
      <family val="1"/>
    </font>
    <font>
      <b/>
      <sz val="11"/>
      <color theme="1"/>
      <name val="Times New Roman"/>
      <family val="1"/>
    </font>
    <font>
      <sz val="14"/>
      <color theme="1"/>
      <name val="Times New Roman"/>
      <family val="1"/>
    </font>
    <font>
      <b/>
      <u/>
      <sz val="11"/>
      <name val="Times New Roman"/>
      <family val="1"/>
    </font>
    <font>
      <b/>
      <i/>
      <sz val="14"/>
      <name val="Times New Roman"/>
      <family val="1"/>
    </font>
    <font>
      <b/>
      <i/>
      <sz val="14"/>
      <color theme="1"/>
      <name val="Times New Roman"/>
      <family val="1"/>
    </font>
    <font>
      <b/>
      <sz val="14"/>
      <name val="Times New Roman"/>
      <family val="1"/>
    </font>
    <font>
      <sz val="14"/>
      <name val="Times New Roman"/>
      <family val="1"/>
    </font>
    <font>
      <sz val="10"/>
      <color theme="1"/>
      <name val="Tahoma"/>
      <family val="2"/>
    </font>
    <font>
      <sz val="11"/>
      <color rgb="FF0070C0"/>
      <name val="Times New Roman"/>
      <family val="1"/>
    </font>
    <font>
      <sz val="11"/>
      <color theme="5"/>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b/>
      <sz val="22"/>
      <name val="Times New Roman"/>
      <family val="1"/>
    </font>
    <font>
      <b/>
      <sz val="36"/>
      <color theme="1"/>
      <name val="Times New Roman"/>
      <family val="1"/>
    </font>
    <font>
      <b/>
      <sz val="12"/>
      <name val="Arial"/>
      <family val="2"/>
    </font>
    <font>
      <sz val="11"/>
      <color indexed="8"/>
      <name val="Calibri"/>
      <family val="2"/>
    </font>
    <font>
      <sz val="10"/>
      <name val="Century Gothic"/>
      <family val="2"/>
    </font>
    <font>
      <sz val="10"/>
      <color rgb="FF000000"/>
      <name val="Arial"/>
      <family val="2"/>
    </font>
    <font>
      <sz val="11"/>
      <color indexed="8"/>
      <name val="ＭＳ Ｐゴシック"/>
      <family val="3"/>
      <charset val="128"/>
    </font>
    <font>
      <sz val="11"/>
      <color indexed="9"/>
      <name val="Calibri"/>
      <family val="2"/>
    </font>
    <font>
      <sz val="11"/>
      <color indexed="9"/>
      <name val="ＭＳ Ｐゴシック"/>
      <family val="3"/>
      <charset val="128"/>
    </font>
    <font>
      <sz val="10"/>
      <color indexed="8"/>
      <name val="Arial"/>
      <family val="2"/>
    </font>
    <font>
      <sz val="11"/>
      <color indexed="14"/>
      <name val="Calibri"/>
      <family val="2"/>
    </font>
    <font>
      <b/>
      <sz val="11"/>
      <color indexed="52"/>
      <name val="Calibri"/>
      <family val="2"/>
    </font>
    <font>
      <b/>
      <sz val="10"/>
      <color rgb="FFFF0000"/>
      <name val="Arial"/>
      <family val="2"/>
    </font>
    <font>
      <i/>
      <sz val="10"/>
      <color rgb="FFFF0000"/>
      <name val="Arial"/>
      <family val="2"/>
    </font>
    <font>
      <b/>
      <sz val="10"/>
      <color rgb="FF000000"/>
      <name val="Arial"/>
      <family val="2"/>
    </font>
    <font>
      <b/>
      <sz val="11"/>
      <color indexed="9"/>
      <name val="Calibri"/>
      <family val="2"/>
    </font>
    <font>
      <sz val="10"/>
      <name val="Helv"/>
    </font>
    <font>
      <sz val="12"/>
      <name val="Helv"/>
      <charset val="222"/>
    </font>
    <font>
      <i/>
      <sz val="11"/>
      <color indexed="23"/>
      <name val="Calibri"/>
      <family val="2"/>
    </font>
    <font>
      <sz val="10"/>
      <color indexed="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
      <color indexed="8"/>
      <name val="Courier"/>
      <family val="3"/>
    </font>
    <font>
      <sz val="11"/>
      <color indexed="62"/>
      <name val="Calibri"/>
      <family val="2"/>
    </font>
    <font>
      <b/>
      <sz val="12"/>
      <name val="Helv"/>
      <charset val="222"/>
    </font>
    <font>
      <sz val="11"/>
      <color indexed="52"/>
      <name val="Calibri"/>
      <family val="2"/>
    </font>
    <font>
      <sz val="11"/>
      <color indexed="60"/>
      <name val="Calibri"/>
      <family val="2"/>
    </font>
    <font>
      <sz val="8"/>
      <name val="Arial"/>
      <family val="2"/>
    </font>
    <font>
      <sz val="12"/>
      <name val=".VnArial"/>
      <family val="2"/>
    </font>
    <font>
      <b/>
      <sz val="11"/>
      <color indexed="63"/>
      <name val="Calibri"/>
      <family val="2"/>
    </font>
    <font>
      <b/>
      <sz val="10"/>
      <color indexed="9"/>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2"/>
      <color indexed="8"/>
      <name val="Times New Roman"/>
      <family val="1"/>
    </font>
    <font>
      <b/>
      <sz val="10"/>
      <color indexed="8"/>
      <name val="Times New Roman"/>
      <family val="1"/>
    </font>
    <font>
      <b/>
      <i/>
      <sz val="10"/>
      <color indexed="8"/>
      <name val="Times New Roman"/>
      <family val="1"/>
    </font>
    <font>
      <sz val="12"/>
      <color indexed="13"/>
      <name val="Helv"/>
      <charset val="222"/>
    </font>
    <font>
      <b/>
      <sz val="18"/>
      <color indexed="62"/>
      <name val="Cambria"/>
      <family val="2"/>
    </font>
    <font>
      <b/>
      <sz val="11"/>
      <color indexed="8"/>
      <name val="Calibri"/>
      <family val="2"/>
    </font>
    <font>
      <sz val="10"/>
      <color indexed="12"/>
      <name val="Times New Roman"/>
      <family val="1"/>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6"/>
      <name val="Times New Roman"/>
      <family val="1"/>
    </font>
    <font>
      <sz val="10"/>
      <color rgb="FF000000"/>
      <name val="Times New Roman"/>
      <family val="1"/>
    </font>
    <font>
      <b/>
      <sz val="8"/>
      <name val="Times New Roman"/>
      <family val="1"/>
    </font>
    <font>
      <sz val="11"/>
      <color rgb="FFFF0000"/>
      <name val="Times New Roman"/>
      <family val="1"/>
    </font>
    <font>
      <b/>
      <sz val="11"/>
      <color rgb="FFFF0000"/>
      <name val="Times New Roman"/>
      <family val="1"/>
    </font>
    <font>
      <b/>
      <sz val="14"/>
      <color rgb="FFFF0000"/>
      <name val="Times New Roman"/>
      <family val="1"/>
    </font>
    <font>
      <b/>
      <sz val="18"/>
      <color theme="1"/>
      <name val="Times New Roman"/>
      <family val="1"/>
    </font>
  </fonts>
  <fills count="84">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4"/>
      </patternFill>
    </fill>
    <fill>
      <patternFill patternType="solid">
        <fgColor indexed="53"/>
      </patternFill>
    </fill>
    <fill>
      <patternFill patternType="solid">
        <fgColor rgb="FF4694D1"/>
        <bgColor indexed="64"/>
      </patternFill>
    </fill>
    <fill>
      <patternFill patternType="solid">
        <fgColor rgb="FFFF99CC"/>
        <bgColor rgb="FFFF99CC"/>
      </patternFill>
    </fill>
    <fill>
      <patternFill patternType="solid">
        <fgColor indexed="55"/>
      </patternFill>
    </fill>
    <fill>
      <patternFill patternType="solid">
        <fgColor indexed="13"/>
      </patternFill>
    </fill>
    <fill>
      <patternFill patternType="solid">
        <fgColor indexed="18"/>
        <bgColor indexed="64"/>
      </patternFill>
    </fill>
    <fill>
      <patternFill patternType="solid">
        <fgColor indexed="40"/>
        <bgColor indexed="64"/>
      </patternFill>
    </fill>
    <fill>
      <patternFill patternType="solid">
        <fgColor indexed="10"/>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62"/>
      </patternFill>
    </fill>
    <fill>
      <patternFill patternType="solid">
        <fgColor theme="5" tint="0.79998168889431442"/>
        <bgColor indexed="64"/>
      </patternFill>
    </fill>
  </fills>
  <borders count="85">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style="medium">
        <color auto="1"/>
      </left>
      <right/>
      <top style="medium">
        <color auto="1"/>
      </top>
      <bottom style="thin">
        <color auto="1"/>
      </bottom>
      <diagonal/>
    </border>
    <border>
      <left/>
      <right style="medium">
        <color auto="1"/>
      </right>
      <top/>
      <bottom/>
      <diagonal/>
    </border>
    <border>
      <left style="thin">
        <color auto="1"/>
      </left>
      <right/>
      <top/>
      <bottom style="double">
        <color auto="1"/>
      </bottom>
      <diagonal/>
    </border>
    <border>
      <left/>
      <right/>
      <top/>
      <bottom style="double">
        <color auto="1"/>
      </bottom>
      <diagonal/>
    </border>
    <border>
      <left style="medium">
        <color auto="1"/>
      </left>
      <right/>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auto="1"/>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double">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448">
    <xf numFmtId="0" fontId="0" fillId="0" borderId="0"/>
    <xf numFmtId="0" fontId="2" fillId="0" borderId="0"/>
    <xf numFmtId="43" fontId="2" fillId="0" borderId="0" applyFont="0" applyFill="0" applyBorder="0" applyAlignment="0" applyProtection="0"/>
    <xf numFmtId="0" fontId="3" fillId="0" borderId="0"/>
    <xf numFmtId="1" fontId="2" fillId="2" borderId="1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 fontId="4" fillId="0" borderId="0" applyFont="0" applyFill="0" applyBorder="0" applyAlignment="0" applyProtection="0"/>
    <xf numFmtId="0" fontId="5"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5" fillId="0" borderId="0" applyNumberFormat="0" applyFill="0" applyBorder="0" applyProtection="0">
      <alignment vertical="top"/>
    </xf>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4" fillId="0" borderId="0"/>
    <xf numFmtId="43" fontId="24" fillId="0" borderId="0" applyFont="0" applyFill="0" applyBorder="0" applyAlignment="0" applyProtection="0"/>
    <xf numFmtId="0" fontId="2" fillId="0" borderId="0"/>
    <xf numFmtId="43" fontId="2" fillId="0" borderId="0" applyFont="0" applyFill="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42" fillId="21" borderId="0" applyNumberFormat="0" applyBorder="0" applyAlignment="0" applyProtection="0"/>
    <xf numFmtId="0" fontId="42" fillId="25" borderId="0" applyNumberFormat="0" applyBorder="0" applyAlignment="0" applyProtection="0"/>
    <xf numFmtId="0" fontId="42" fillId="29" borderId="0" applyNumberFormat="0" applyBorder="0" applyAlignment="0" applyProtection="0"/>
    <xf numFmtId="0" fontId="42" fillId="33" borderId="0" applyNumberFormat="0" applyBorder="0" applyAlignment="0" applyProtection="0"/>
    <xf numFmtId="0" fontId="42" fillId="37" borderId="0" applyNumberFormat="0" applyBorder="0" applyAlignment="0" applyProtection="0"/>
    <xf numFmtId="0" fontId="42" fillId="41"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2" fillId="34" borderId="0" applyNumberFormat="0" applyBorder="0" applyAlignment="0" applyProtection="0"/>
    <xf numFmtId="0" fontId="42" fillId="38" borderId="0" applyNumberFormat="0" applyBorder="0" applyAlignment="0" applyProtection="0"/>
    <xf numFmtId="0" fontId="32" fillId="12" borderId="0" applyNumberFormat="0" applyBorder="0" applyAlignment="0" applyProtection="0"/>
    <xf numFmtId="0" fontId="36" fillId="15" borderId="18" applyNumberFormat="0" applyAlignment="0" applyProtection="0"/>
    <xf numFmtId="0" fontId="38" fillId="16" borderId="21" applyNumberFormat="0" applyAlignment="0" applyProtection="0"/>
    <xf numFmtId="0" fontId="40" fillId="0" borderId="0" applyNumberFormat="0" applyFill="0" applyBorder="0" applyAlignment="0" applyProtection="0"/>
    <xf numFmtId="0" fontId="31" fillId="11" borderId="0" applyNumberFormat="0" applyBorder="0" applyAlignment="0" applyProtection="0"/>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4" fillId="14" borderId="18" applyNumberFormat="0" applyAlignment="0" applyProtection="0"/>
    <xf numFmtId="0" fontId="37" fillId="0" borderId="20" applyNumberFormat="0" applyFill="0" applyAlignment="0" applyProtection="0"/>
    <xf numFmtId="0" fontId="33" fillId="13" borderId="0" applyNumberFormat="0" applyBorder="0" applyAlignment="0" applyProtection="0"/>
    <xf numFmtId="0" fontId="47" fillId="17" borderId="22" applyNumberFormat="0" applyFont="0" applyAlignment="0" applyProtection="0"/>
    <xf numFmtId="0" fontId="35" fillId="15" borderId="19" applyNumberFormat="0" applyAlignment="0" applyProtection="0"/>
    <xf numFmtId="0" fontId="27" fillId="0" borderId="0" applyNumberFormat="0" applyFill="0" applyBorder="0" applyAlignment="0" applyProtection="0"/>
    <xf numFmtId="0" fontId="41" fillId="0" borderId="23" applyNumberFormat="0" applyFill="0" applyAlignment="0" applyProtection="0"/>
    <xf numFmtId="0" fontId="39" fillId="0" borderId="0" applyNumberFormat="0" applyFill="0" applyBorder="0" applyAlignment="0" applyProtection="0"/>
    <xf numFmtId="0" fontId="2" fillId="0" borderId="0">
      <alignment vertical="top"/>
    </xf>
    <xf numFmtId="0" fontId="2" fillId="0" borderId="0"/>
    <xf numFmtId="0" fontId="49" fillId="0" borderId="0"/>
    <xf numFmtId="7" fontId="2" fillId="0" borderId="0" applyFont="0" applyFill="0" applyBorder="0" applyAlignment="0" applyProtection="0"/>
    <xf numFmtId="10" fontId="2" fillId="0" borderId="0" applyFont="0" applyFill="0" applyBorder="0" applyAlignment="0"/>
    <xf numFmtId="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0" fontId="50" fillId="46" borderId="0" applyNumberFormat="0" applyBorder="0" applyAlignment="0" applyProtection="0">
      <alignment vertical="center"/>
    </xf>
    <xf numFmtId="0" fontId="50" fillId="44" borderId="0" applyNumberFormat="0" applyBorder="0" applyAlignment="0" applyProtection="0">
      <alignment vertical="center"/>
    </xf>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1" borderId="0" applyNumberFormat="0" applyBorder="0" applyAlignment="0" applyProtection="0"/>
    <xf numFmtId="0" fontId="47" fillId="54" borderId="0" applyNumberFormat="0" applyBorder="0" applyAlignment="0" applyProtection="0"/>
    <xf numFmtId="0" fontId="47" fillId="44" borderId="0" applyNumberFormat="0" applyBorder="0" applyAlignment="0" applyProtection="0"/>
    <xf numFmtId="0" fontId="50" fillId="54" borderId="0" applyNumberFormat="0" applyBorder="0" applyAlignment="0" applyProtection="0">
      <alignment vertical="center"/>
    </xf>
    <xf numFmtId="0" fontId="50" fillId="52" borderId="0" applyNumberFormat="0" applyBorder="0" applyAlignment="0" applyProtection="0">
      <alignment vertical="center"/>
    </xf>
    <xf numFmtId="0" fontId="50" fillId="55" borderId="0" applyNumberFormat="0" applyBorder="0" applyAlignment="0" applyProtection="0">
      <alignment vertical="center"/>
    </xf>
    <xf numFmtId="0" fontId="50" fillId="50" borderId="0" applyNumberFormat="0" applyBorder="0" applyAlignment="0" applyProtection="0">
      <alignment vertical="center"/>
    </xf>
    <xf numFmtId="0" fontId="50" fillId="54" borderId="0" applyNumberFormat="0" applyBorder="0" applyAlignment="0" applyProtection="0">
      <alignment vertical="center"/>
    </xf>
    <xf numFmtId="0" fontId="50" fillId="56" borderId="0" applyNumberFormat="0" applyBorder="0" applyAlignment="0" applyProtection="0">
      <alignment vertical="center"/>
    </xf>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1"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52" fillId="58" borderId="0" applyNumberFormat="0" applyBorder="0" applyAlignment="0" applyProtection="0">
      <alignment vertical="center"/>
    </xf>
    <xf numFmtId="0" fontId="52" fillId="52" borderId="0" applyNumberFormat="0" applyBorder="0" applyAlignment="0" applyProtection="0">
      <alignment vertical="center"/>
    </xf>
    <xf numFmtId="0" fontId="52" fillId="55" borderId="0" applyNumberFormat="0" applyBorder="0" applyAlignment="0" applyProtection="0">
      <alignment vertical="center"/>
    </xf>
    <xf numFmtId="0" fontId="52" fillId="59" borderId="0" applyNumberFormat="0" applyBorder="0" applyAlignment="0" applyProtection="0">
      <alignment vertical="center"/>
    </xf>
    <xf numFmtId="0" fontId="52" fillId="57" borderId="0" applyNumberFormat="0" applyBorder="0" applyAlignment="0" applyProtection="0">
      <alignment vertical="center"/>
    </xf>
    <xf numFmtId="0" fontId="52" fillId="60" borderId="0" applyNumberFormat="0" applyBorder="0" applyAlignment="0" applyProtection="0">
      <alignment vertical="center"/>
    </xf>
    <xf numFmtId="3" fontId="53" fillId="0" borderId="35" applyFont="0" applyFill="0" applyBorder="0" applyAlignment="0">
      <alignment vertical="top"/>
      <protection hidden="1"/>
    </xf>
    <xf numFmtId="0" fontId="51" fillId="57" borderId="0" applyNumberFormat="0" applyBorder="0" applyAlignment="0" applyProtection="0"/>
    <xf numFmtId="0" fontId="51" fillId="57"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4" fillId="48" borderId="0" applyNumberFormat="0" applyBorder="0" applyAlignment="0" applyProtection="0"/>
    <xf numFmtId="168" fontId="2" fillId="0" borderId="35" applyFill="0" applyBorder="0" applyAlignment="0">
      <alignment vertical="top"/>
      <protection hidden="1"/>
    </xf>
    <xf numFmtId="0" fontId="48" fillId="64" borderId="0">
      <protection locked="0"/>
    </xf>
    <xf numFmtId="169" fontId="53" fillId="0" borderId="0" applyFill="0" applyBorder="0" applyAlignment="0"/>
    <xf numFmtId="0" fontId="55" fillId="43" borderId="3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65" borderId="0" applyNumberFormat="0" applyBorder="0" applyAlignment="0" applyProtection="0"/>
    <xf numFmtId="0" fontId="59" fillId="66" borderId="37" applyNumberFormat="0" applyAlignment="0" applyProtection="0"/>
    <xf numFmtId="1" fontId="2" fillId="2" borderId="38">
      <protection locked="0"/>
    </xf>
    <xf numFmtId="1" fontId="2" fillId="2" borderId="38">
      <protection locked="0"/>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0" fontId="60" fillId="0" borderId="0"/>
    <xf numFmtId="3" fontId="2" fillId="0" borderId="0" applyFont="0" applyFill="0" applyBorder="0" applyAlignment="0" applyProtection="0"/>
    <xf numFmtId="0" fontId="60" fillId="0" borderId="0"/>
    <xf numFmtId="0" fontId="60" fillId="0" borderId="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0" fontId="61" fillId="0" borderId="0"/>
    <xf numFmtId="0" fontId="61" fillId="0" borderId="39"/>
    <xf numFmtId="0" fontId="2" fillId="0" borderId="0" applyFont="0" applyFill="0" applyBorder="0" applyAlignment="0" applyProtection="0"/>
    <xf numFmtId="0" fontId="2" fillId="0" borderId="0" applyFont="0" applyFill="0" applyBorder="0" applyAlignment="0" applyProtection="0"/>
    <xf numFmtId="0" fontId="46" fillId="0" borderId="0" applyNumberFormat="0" applyFill="0" applyBorder="0" applyAlignment="0" applyProtection="0"/>
    <xf numFmtId="171" fontId="2" fillId="0" borderId="0" applyFont="0" applyFill="0" applyBorder="0" applyAlignment="0" applyProtection="0"/>
    <xf numFmtId="0" fontId="62" fillId="0" borderId="0" applyNumberFormat="0" applyFill="0" applyBorder="0" applyAlignment="0" applyProtection="0"/>
    <xf numFmtId="2" fontId="2" fillId="0" borderId="0" applyFont="0" applyFill="0" applyBorder="0" applyAlignment="0" applyProtection="0"/>
    <xf numFmtId="2" fontId="4" fillId="0" borderId="0" applyFont="0" applyFill="0" applyBorder="0" applyAlignment="0" applyProtection="0"/>
    <xf numFmtId="172" fontId="63" fillId="0" borderId="0"/>
    <xf numFmtId="173" fontId="63" fillId="0" borderId="0"/>
    <xf numFmtId="174" fontId="63" fillId="0" borderId="0"/>
    <xf numFmtId="0" fontId="64" fillId="49" borderId="0" applyNumberFormat="0" applyBorder="0" applyAlignment="0" applyProtection="0"/>
    <xf numFmtId="0" fontId="46" fillId="0" borderId="12" applyNumberFormat="0" applyAlignment="0" applyProtection="0">
      <alignment horizontal="left" vertical="center"/>
    </xf>
    <xf numFmtId="0" fontId="46" fillId="0" borderId="40">
      <alignment horizontal="left" vertical="center"/>
    </xf>
    <xf numFmtId="0" fontId="65" fillId="0" borderId="41" applyNumberFormat="0" applyFill="0" applyAlignment="0" applyProtection="0"/>
    <xf numFmtId="0" fontId="66" fillId="0" borderId="42" applyNumberFormat="0" applyFill="0" applyAlignment="0" applyProtection="0"/>
    <xf numFmtId="0" fontId="67" fillId="0" borderId="43" applyNumberFormat="0" applyFill="0" applyAlignment="0" applyProtection="0"/>
    <xf numFmtId="0" fontId="67" fillId="0" borderId="0" applyNumberFormat="0" applyFill="0" applyBorder="0" applyAlignment="0" applyProtection="0"/>
    <xf numFmtId="0" fontId="68" fillId="0" borderId="0">
      <protection locked="0"/>
    </xf>
    <xf numFmtId="0" fontId="68" fillId="0" borderId="0">
      <protection locked="0"/>
    </xf>
    <xf numFmtId="0" fontId="69" fillId="44" borderId="36" applyNumberFormat="0" applyAlignment="0" applyProtection="0"/>
    <xf numFmtId="0" fontId="70" fillId="67" borderId="39"/>
    <xf numFmtId="0" fontId="71" fillId="0" borderId="44" applyNumberFormat="0" applyFill="0" applyAlignment="0" applyProtection="0"/>
    <xf numFmtId="0" fontId="7" fillId="2" borderId="0" applyNumberFormat="0" applyBorder="0" applyAlignment="0"/>
    <xf numFmtId="43" fontId="2" fillId="0" borderId="0" applyFont="0" applyFill="0" applyBorder="0" applyAlignment="0" applyProtection="0"/>
    <xf numFmtId="175" fontId="47" fillId="0" borderId="0" applyFont="0" applyFill="0" applyBorder="0" applyAlignment="0" applyProtection="0"/>
    <xf numFmtId="175"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2" fillId="53"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73" fillId="0" borderId="0"/>
    <xf numFmtId="0" fontId="1" fillId="0" borderId="0"/>
    <xf numFmtId="0" fontId="2" fillId="0" borderId="0"/>
    <xf numFmtId="0" fontId="1" fillId="0" borderId="0"/>
    <xf numFmtId="0" fontId="2" fillId="0" borderId="0">
      <alignment horizontal="left"/>
    </xf>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lignment horizontal="left"/>
    </xf>
    <xf numFmtId="0" fontId="2" fillId="0" borderId="0"/>
    <xf numFmtId="0" fontId="2" fillId="0" borderId="0"/>
    <xf numFmtId="0" fontId="2" fillId="45" borderId="45" applyNumberFormat="0" applyFont="0" applyAlignment="0" applyProtection="0"/>
    <xf numFmtId="0" fontId="2" fillId="45" borderId="45" applyNumberFormat="0" applyFont="0" applyAlignment="0" applyProtection="0"/>
    <xf numFmtId="0" fontId="2" fillId="45" borderId="45" applyNumberFormat="0" applyFont="0" applyAlignment="0" applyProtection="0"/>
    <xf numFmtId="43" fontId="74" fillId="0" borderId="0" applyFont="0" applyFill="0" applyBorder="0" applyAlignment="0" applyProtection="0"/>
    <xf numFmtId="41" fontId="74"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2" fillId="0" borderId="0"/>
    <xf numFmtId="0" fontId="75" fillId="43" borderId="46" applyNumberFormat="0" applyAlignment="0" applyProtection="0"/>
    <xf numFmtId="0" fontId="76" fillId="68" borderId="0"/>
    <xf numFmtId="9" fontId="2" fillId="0" borderId="0" applyFont="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0" fontId="61" fillId="0" borderId="0"/>
    <xf numFmtId="4" fontId="77" fillId="53" borderId="47" applyNumberFormat="0" applyProtection="0">
      <alignment vertical="center"/>
    </xf>
    <xf numFmtId="4" fontId="78" fillId="4" borderId="47" applyNumberFormat="0" applyProtection="0">
      <alignment vertical="center"/>
    </xf>
    <xf numFmtId="4" fontId="77" fillId="4" borderId="47" applyNumberFormat="0" applyProtection="0">
      <alignment horizontal="left" vertical="center" indent="1"/>
    </xf>
    <xf numFmtId="0" fontId="77" fillId="4" borderId="47" applyNumberFormat="0" applyProtection="0">
      <alignment horizontal="left" vertical="top" indent="1"/>
    </xf>
    <xf numFmtId="4" fontId="77" fillId="69" borderId="0" applyNumberFormat="0" applyProtection="0">
      <alignment horizontal="left" vertical="center" indent="1"/>
    </xf>
    <xf numFmtId="4" fontId="53" fillId="48" borderId="47" applyNumberFormat="0" applyProtection="0">
      <alignment horizontal="right" vertical="center"/>
    </xf>
    <xf numFmtId="4" fontId="53" fillId="52" borderId="47" applyNumberFormat="0" applyProtection="0">
      <alignment horizontal="right" vertical="center"/>
    </xf>
    <xf numFmtId="4" fontId="53" fillId="70" borderId="47" applyNumberFormat="0" applyProtection="0">
      <alignment horizontal="right" vertical="center"/>
    </xf>
    <xf numFmtId="4" fontId="53" fillId="56" borderId="47" applyNumberFormat="0" applyProtection="0">
      <alignment horizontal="right" vertical="center"/>
    </xf>
    <xf numFmtId="4" fontId="53" fillId="60" borderId="47" applyNumberFormat="0" applyProtection="0">
      <alignment horizontal="right" vertical="center"/>
    </xf>
    <xf numFmtId="4" fontId="53" fillId="63" borderId="47" applyNumberFormat="0" applyProtection="0">
      <alignment horizontal="right" vertical="center"/>
    </xf>
    <xf numFmtId="4" fontId="53" fillId="71" borderId="47" applyNumberFormat="0" applyProtection="0">
      <alignment horizontal="right" vertical="center"/>
    </xf>
    <xf numFmtId="4" fontId="53" fillId="72" borderId="47" applyNumberFormat="0" applyProtection="0">
      <alignment horizontal="right" vertical="center"/>
    </xf>
    <xf numFmtId="4" fontId="53" fillId="55" borderId="47" applyNumberFormat="0" applyProtection="0">
      <alignment horizontal="right" vertical="center"/>
    </xf>
    <xf numFmtId="4" fontId="77" fillId="73" borderId="48" applyNumberFormat="0" applyProtection="0">
      <alignment horizontal="left" vertical="center" indent="1"/>
    </xf>
    <xf numFmtId="4" fontId="53" fillId="74" borderId="0" applyNumberFormat="0" applyProtection="0">
      <alignment horizontal="left" vertical="center" indent="1"/>
    </xf>
    <xf numFmtId="4" fontId="79" fillId="75" borderId="0" applyNumberFormat="0" applyProtection="0">
      <alignment horizontal="left" vertical="center" indent="1"/>
    </xf>
    <xf numFmtId="4" fontId="79" fillId="75" borderId="0" applyNumberFormat="0" applyProtection="0">
      <alignment horizontal="left" vertical="center" indent="1"/>
    </xf>
    <xf numFmtId="4" fontId="53" fillId="76" borderId="47" applyNumberFormat="0" applyProtection="0">
      <alignment horizontal="right" vertical="center"/>
    </xf>
    <xf numFmtId="4" fontId="53" fillId="74" borderId="0" applyNumberFormat="0" applyProtection="0">
      <alignment horizontal="left" vertical="center" indent="1"/>
    </xf>
    <xf numFmtId="4" fontId="53" fillId="69" borderId="0" applyNumberFormat="0" applyProtection="0">
      <alignment horizontal="left" vertical="center" indent="1"/>
    </xf>
    <xf numFmtId="0" fontId="2" fillId="75" borderId="47" applyNumberFormat="0" applyProtection="0">
      <alignment horizontal="left" vertical="center" indent="1"/>
    </xf>
    <xf numFmtId="0" fontId="2" fillId="75" borderId="47" applyNumberFormat="0" applyProtection="0">
      <alignment horizontal="left" vertical="center" indent="1"/>
    </xf>
    <xf numFmtId="0" fontId="2" fillId="75" borderId="47" applyNumberFormat="0" applyProtection="0">
      <alignment horizontal="left" vertical="center" indent="1"/>
    </xf>
    <xf numFmtId="0" fontId="2" fillId="75" borderId="47" applyNumberFormat="0" applyProtection="0">
      <alignment horizontal="left" vertical="top" indent="1"/>
    </xf>
    <xf numFmtId="0" fontId="2" fillId="75" borderId="47" applyNumberFormat="0" applyProtection="0">
      <alignment horizontal="left" vertical="top" indent="1"/>
    </xf>
    <xf numFmtId="0" fontId="2" fillId="75" borderId="47" applyNumberFormat="0" applyProtection="0">
      <alignment horizontal="left" vertical="top" indent="1"/>
    </xf>
    <xf numFmtId="0" fontId="2" fillId="69" borderId="47" applyNumberFormat="0" applyProtection="0">
      <alignment horizontal="left" vertical="center" indent="1"/>
    </xf>
    <xf numFmtId="0" fontId="2" fillId="69" borderId="47" applyNumberFormat="0" applyProtection="0">
      <alignment horizontal="left" vertical="center" indent="1"/>
    </xf>
    <xf numFmtId="0" fontId="2" fillId="69" borderId="47" applyNumberFormat="0" applyProtection="0">
      <alignment horizontal="left" vertical="center" indent="1"/>
    </xf>
    <xf numFmtId="0" fontId="2" fillId="69" borderId="47" applyNumberFormat="0" applyProtection="0">
      <alignment horizontal="left" vertical="top" indent="1"/>
    </xf>
    <xf numFmtId="0" fontId="2" fillId="69" borderId="47" applyNumberFormat="0" applyProtection="0">
      <alignment horizontal="left" vertical="top" indent="1"/>
    </xf>
    <xf numFmtId="0" fontId="2" fillId="69" borderId="47" applyNumberFormat="0" applyProtection="0">
      <alignment horizontal="left" vertical="top" indent="1"/>
    </xf>
    <xf numFmtId="0" fontId="2" fillId="77" borderId="47" applyNumberFormat="0" applyProtection="0">
      <alignment horizontal="left" vertical="center" indent="1"/>
    </xf>
    <xf numFmtId="0" fontId="2" fillId="77" borderId="47" applyNumberFormat="0" applyProtection="0">
      <alignment horizontal="left" vertical="center" indent="1"/>
    </xf>
    <xf numFmtId="0" fontId="2" fillId="77" borderId="47" applyNumberFormat="0" applyProtection="0">
      <alignment horizontal="left" vertical="center" indent="1"/>
    </xf>
    <xf numFmtId="0" fontId="2" fillId="77" borderId="47" applyNumberFormat="0" applyProtection="0">
      <alignment horizontal="left" vertical="top" indent="1"/>
    </xf>
    <xf numFmtId="0" fontId="2" fillId="77" borderId="47" applyNumberFormat="0" applyProtection="0">
      <alignment horizontal="left" vertical="top" indent="1"/>
    </xf>
    <xf numFmtId="0" fontId="2" fillId="77" borderId="47" applyNumberFormat="0" applyProtection="0">
      <alignment horizontal="left" vertical="top" indent="1"/>
    </xf>
    <xf numFmtId="0" fontId="2" fillId="78" borderId="47" applyNumberFormat="0" applyProtection="0">
      <alignment horizontal="left" vertical="center" indent="1"/>
    </xf>
    <xf numFmtId="0" fontId="2" fillId="78" borderId="47" applyNumberFormat="0" applyProtection="0">
      <alignment horizontal="left" vertical="center" indent="1"/>
    </xf>
    <xf numFmtId="0" fontId="2" fillId="78" borderId="47" applyNumberFormat="0" applyProtection="0">
      <alignment horizontal="left" vertical="center" indent="1"/>
    </xf>
    <xf numFmtId="0" fontId="2" fillId="78" borderId="47" applyNumberFormat="0" applyProtection="0">
      <alignment horizontal="left" vertical="top" indent="1"/>
    </xf>
    <xf numFmtId="0" fontId="2" fillId="78" borderId="47" applyNumberFormat="0" applyProtection="0">
      <alignment horizontal="left" vertical="top" indent="1"/>
    </xf>
    <xf numFmtId="0" fontId="2" fillId="78" borderId="47" applyNumberFormat="0" applyProtection="0">
      <alignment horizontal="left" vertical="top" indent="1"/>
    </xf>
    <xf numFmtId="4" fontId="53" fillId="79" borderId="47" applyNumberFormat="0" applyProtection="0">
      <alignment vertical="center"/>
    </xf>
    <xf numFmtId="4" fontId="80" fillId="79" borderId="47" applyNumberFormat="0" applyProtection="0">
      <alignment vertical="center"/>
    </xf>
    <xf numFmtId="4" fontId="53" fillId="79" borderId="47" applyNumberFormat="0" applyProtection="0">
      <alignment horizontal="left" vertical="center" indent="1"/>
    </xf>
    <xf numFmtId="0" fontId="53" fillId="79" borderId="47" applyNumberFormat="0" applyProtection="0">
      <alignment horizontal="left" vertical="top" indent="1"/>
    </xf>
    <xf numFmtId="4" fontId="53" fillId="74" borderId="47" applyNumberFormat="0" applyProtection="0">
      <alignment horizontal="right" vertical="center"/>
    </xf>
    <xf numFmtId="4" fontId="80" fillId="74" borderId="47" applyNumberFormat="0" applyProtection="0">
      <alignment horizontal="right" vertical="center"/>
    </xf>
    <xf numFmtId="4" fontId="53" fillId="76" borderId="47" applyNumberFormat="0" applyProtection="0">
      <alignment horizontal="left" vertical="center" indent="1"/>
    </xf>
    <xf numFmtId="0" fontId="53" fillId="69" borderId="47" applyNumberFormat="0" applyProtection="0">
      <alignment horizontal="left" vertical="top" indent="1"/>
    </xf>
    <xf numFmtId="4" fontId="81" fillId="80" borderId="0" applyNumberFormat="0" applyProtection="0">
      <alignment horizontal="left" vertical="center" indent="1"/>
    </xf>
    <xf numFmtId="4" fontId="81" fillId="80" borderId="0" applyNumberFormat="0" applyProtection="0">
      <alignment horizontal="left" vertical="center" indent="1"/>
    </xf>
    <xf numFmtId="4" fontId="82" fillId="74" borderId="47" applyNumberFormat="0" applyProtection="0">
      <alignment horizontal="right" vertical="center"/>
    </xf>
    <xf numFmtId="0" fontId="49" fillId="0" borderId="0" applyNumberFormat="0" applyFont="0" applyBorder="0" applyProtection="0"/>
    <xf numFmtId="0" fontId="53" fillId="0" borderId="0" applyNumberFormat="0" applyBorder="0" applyAlignment="0"/>
    <xf numFmtId="0" fontId="53" fillId="0" borderId="0" applyNumberFormat="0" applyBorder="0" applyAlignment="0"/>
    <xf numFmtId="0" fontId="53" fillId="0" borderId="0" applyNumberFormat="0" applyBorder="0" applyAlignment="0"/>
    <xf numFmtId="0" fontId="83" fillId="0" borderId="0" applyNumberFormat="0" applyBorder="0" applyAlignment="0"/>
    <xf numFmtId="0" fontId="84" fillId="0" borderId="0" applyNumberFormat="0" applyBorder="0" applyAlignment="0"/>
    <xf numFmtId="0" fontId="85" fillId="0" borderId="0" applyNumberFormat="0" applyBorder="0" applyAlignment="0"/>
    <xf numFmtId="0" fontId="85" fillId="0" borderId="0" applyNumberFormat="0" applyBorder="0" applyAlignment="0"/>
    <xf numFmtId="0" fontId="61" fillId="0" borderId="39"/>
    <xf numFmtId="0" fontId="86" fillId="81" borderId="0"/>
    <xf numFmtId="0" fontId="87" fillId="0" borderId="0" applyNumberFormat="0" applyFill="0" applyBorder="0" applyAlignment="0" applyProtection="0"/>
    <xf numFmtId="0" fontId="88" fillId="0" borderId="49" applyNumberFormat="0" applyFill="0" applyAlignment="0" applyProtection="0"/>
    <xf numFmtId="0" fontId="88" fillId="0" borderId="49" applyNumberFormat="0" applyFill="0" applyAlignment="0" applyProtection="0"/>
    <xf numFmtId="0" fontId="70" fillId="0" borderId="50"/>
    <xf numFmtId="0" fontId="70" fillId="0" borderId="39"/>
    <xf numFmtId="0" fontId="2" fillId="0" borderId="0"/>
    <xf numFmtId="0" fontId="89" fillId="0" borderId="0" applyNumberFormat="0" applyBorder="0" applyAlignment="0">
      <protection locked="0"/>
    </xf>
    <xf numFmtId="0" fontId="90" fillId="0" borderId="0" applyNumberFormat="0" applyFill="0" applyBorder="0" applyAlignment="0" applyProtection="0"/>
    <xf numFmtId="0" fontId="2" fillId="0" borderId="0"/>
    <xf numFmtId="0" fontId="52" fillId="82" borderId="0" applyNumberFormat="0" applyBorder="0" applyAlignment="0" applyProtection="0">
      <alignment vertical="center"/>
    </xf>
    <xf numFmtId="0" fontId="52" fillId="70" borderId="0" applyNumberFormat="0" applyBorder="0" applyAlignment="0" applyProtection="0">
      <alignment vertical="center"/>
    </xf>
    <xf numFmtId="0" fontId="52" fillId="71" borderId="0" applyNumberFormat="0" applyBorder="0" applyAlignment="0" applyProtection="0">
      <alignment vertical="center"/>
    </xf>
    <xf numFmtId="0" fontId="52" fillId="59" borderId="0" applyNumberFormat="0" applyBorder="0" applyAlignment="0" applyProtection="0">
      <alignment vertical="center"/>
    </xf>
    <xf numFmtId="0" fontId="52" fillId="57" borderId="0" applyNumberFormat="0" applyBorder="0" applyAlignment="0" applyProtection="0">
      <alignment vertical="center"/>
    </xf>
    <xf numFmtId="0" fontId="52" fillId="63" borderId="0" applyNumberFormat="0" applyBorder="0" applyAlignment="0" applyProtection="0">
      <alignment vertical="center"/>
    </xf>
    <xf numFmtId="0" fontId="91" fillId="0" borderId="0" applyNumberFormat="0" applyFill="0" applyBorder="0" applyAlignment="0" applyProtection="0">
      <alignment vertical="center"/>
    </xf>
    <xf numFmtId="0" fontId="92" fillId="66" borderId="37" applyNumberFormat="0" applyAlignment="0" applyProtection="0">
      <alignment vertical="center"/>
    </xf>
    <xf numFmtId="0" fontId="93" fillId="53" borderId="0" applyNumberFormat="0" applyBorder="0" applyAlignment="0" applyProtection="0">
      <alignment vertical="center"/>
    </xf>
    <xf numFmtId="0" fontId="2" fillId="45" borderId="45" applyNumberFormat="0" applyFont="0" applyAlignment="0" applyProtection="0">
      <alignment vertical="center"/>
    </xf>
    <xf numFmtId="0" fontId="94" fillId="0" borderId="44" applyNumberFormat="0" applyFill="0" applyAlignment="0" applyProtection="0">
      <alignment vertical="center"/>
    </xf>
    <xf numFmtId="0" fontId="95" fillId="44" borderId="36" applyNumberFormat="0" applyAlignment="0" applyProtection="0">
      <alignment vertical="center"/>
    </xf>
    <xf numFmtId="0" fontId="96" fillId="51" borderId="46" applyNumberFormat="0" applyAlignment="0" applyProtection="0">
      <alignment vertical="center"/>
    </xf>
    <xf numFmtId="0" fontId="97" fillId="48" borderId="0" applyNumberFormat="0" applyBorder="0" applyAlignment="0" applyProtection="0">
      <alignment vertical="center"/>
    </xf>
    <xf numFmtId="43" fontId="2" fillId="0" borderId="0" applyFont="0" applyFill="0" applyBorder="0" applyAlignment="0" applyProtection="0"/>
    <xf numFmtId="41" fontId="2" fillId="0" borderId="0" applyFont="0" applyFill="0" applyBorder="0" applyAlignment="0" applyProtection="0"/>
    <xf numFmtId="0" fontId="2" fillId="0" borderId="0"/>
    <xf numFmtId="0" fontId="98" fillId="49" borderId="0" applyNumberFormat="0" applyBorder="0" applyAlignment="0" applyProtection="0">
      <alignment vertical="center"/>
    </xf>
    <xf numFmtId="0" fontId="99" fillId="0" borderId="51" applyNumberFormat="0" applyFill="0" applyAlignment="0" applyProtection="0">
      <alignment vertical="center"/>
    </xf>
    <xf numFmtId="0" fontId="100" fillId="0" borderId="42" applyNumberFormat="0" applyFill="0" applyAlignment="0" applyProtection="0">
      <alignment vertical="center"/>
    </xf>
    <xf numFmtId="0" fontId="101" fillId="0" borderId="52" applyNumberFormat="0" applyFill="0" applyAlignment="0" applyProtection="0">
      <alignment vertical="center"/>
    </xf>
    <xf numFmtId="0" fontId="101" fillId="0" borderId="0" applyNumberFormat="0" applyFill="0" applyBorder="0" applyAlignment="0" applyProtection="0">
      <alignment vertical="center"/>
    </xf>
    <xf numFmtId="0" fontId="102" fillId="51" borderId="36" applyNumberFormat="0" applyAlignment="0" applyProtection="0">
      <alignment vertical="center"/>
    </xf>
    <xf numFmtId="0" fontId="103" fillId="0" borderId="0" applyNumberFormat="0" applyFill="0" applyBorder="0" applyAlignment="0" applyProtection="0">
      <alignment vertical="center"/>
    </xf>
    <xf numFmtId="0" fontId="104" fillId="0" borderId="0" applyNumberFormat="0" applyFill="0" applyBorder="0" applyAlignment="0" applyProtection="0">
      <alignment vertical="center"/>
    </xf>
    <xf numFmtId="44" fontId="2" fillId="0" borderId="0" applyFont="0" applyFill="0" applyBorder="0" applyAlignment="0" applyProtection="0"/>
    <xf numFmtId="42" fontId="2" fillId="0" borderId="0" applyFont="0" applyFill="0" applyBorder="0" applyAlignment="0" applyProtection="0"/>
    <xf numFmtId="0" fontId="105" fillId="0" borderId="53" applyNumberFormat="0" applyFill="0" applyAlignment="0" applyProtection="0">
      <alignment vertical="center"/>
    </xf>
  </cellStyleXfs>
  <cellXfs count="431">
    <xf numFmtId="0" fontId="0" fillId="0" borderId="0" xfId="0"/>
    <xf numFmtId="0" fontId="8" fillId="0" borderId="3" xfId="0" applyFont="1" applyBorder="1"/>
    <xf numFmtId="0" fontId="8" fillId="0" borderId="0" xfId="0" applyFont="1" applyBorder="1"/>
    <xf numFmtId="0" fontId="8" fillId="0" borderId="1" xfId="0" applyFont="1" applyBorder="1"/>
    <xf numFmtId="0" fontId="8" fillId="0" borderId="0" xfId="0" applyFont="1" applyAlignment="1">
      <alignment vertical="top"/>
    </xf>
    <xf numFmtId="164" fontId="11" fillId="0" borderId="2" xfId="2" applyNumberFormat="1" applyFont="1" applyBorder="1"/>
    <xf numFmtId="0" fontId="16" fillId="0" borderId="0" xfId="0" applyFont="1" applyAlignment="1">
      <alignment horizontal="left" vertical="top"/>
    </xf>
    <xf numFmtId="0" fontId="11" fillId="0" borderId="8" xfId="0" applyFont="1" applyBorder="1"/>
    <xf numFmtId="0" fontId="11" fillId="0" borderId="0" xfId="0" applyFont="1"/>
    <xf numFmtId="0" fontId="11" fillId="0" borderId="0" xfId="0" applyFont="1" applyBorder="1"/>
    <xf numFmtId="0" fontId="11" fillId="0" borderId="0" xfId="0" applyFont="1" applyAlignment="1">
      <alignment horizontal="centerContinuous"/>
    </xf>
    <xf numFmtId="0" fontId="8" fillId="0" borderId="0" xfId="0" applyFont="1" applyAlignment="1"/>
    <xf numFmtId="0" fontId="11" fillId="0" borderId="7" xfId="0" applyFont="1" applyBorder="1"/>
    <xf numFmtId="0" fontId="11" fillId="0" borderId="3" xfId="0" applyFont="1" applyBorder="1"/>
    <xf numFmtId="0" fontId="11" fillId="0" borderId="6" xfId="0" applyFont="1" applyBorder="1"/>
    <xf numFmtId="0" fontId="11" fillId="0" borderId="1" xfId="0" applyFont="1" applyBorder="1"/>
    <xf numFmtId="0" fontId="8" fillId="0" borderId="6" xfId="0" applyFont="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center"/>
    </xf>
    <xf numFmtId="164" fontId="11" fillId="0" borderId="7" xfId="2" applyNumberFormat="1" applyFont="1" applyBorder="1"/>
    <xf numFmtId="164" fontId="11" fillId="0" borderId="0" xfId="2" applyNumberFormat="1" applyFont="1" applyBorder="1"/>
    <xf numFmtId="0" fontId="8" fillId="8" borderId="8" xfId="0" applyFont="1" applyFill="1" applyBorder="1"/>
    <xf numFmtId="0" fontId="8" fillId="8" borderId="0" xfId="0" applyFont="1" applyFill="1" applyBorder="1"/>
    <xf numFmtId="164" fontId="8" fillId="8" borderId="8" xfId="2" applyNumberFormat="1" applyFont="1" applyFill="1" applyBorder="1"/>
    <xf numFmtId="164" fontId="8" fillId="8" borderId="0" xfId="2" applyNumberFormat="1" applyFont="1" applyFill="1" applyBorder="1"/>
    <xf numFmtId="164" fontId="8" fillId="8" borderId="2" xfId="2" applyNumberFormat="1" applyFont="1" applyFill="1" applyBorder="1"/>
    <xf numFmtId="164" fontId="11" fillId="0" borderId="8" xfId="2" applyNumberFormat="1" applyFont="1" applyBorder="1"/>
    <xf numFmtId="0" fontId="11" fillId="0" borderId="8" xfId="0" applyFont="1" applyFill="1" applyBorder="1"/>
    <xf numFmtId="0" fontId="11" fillId="0" borderId="0" xfId="0" applyFont="1" applyFill="1" applyBorder="1"/>
    <xf numFmtId="164" fontId="11" fillId="0" borderId="0" xfId="0" applyNumberFormat="1" applyFont="1" applyBorder="1"/>
    <xf numFmtId="164" fontId="11" fillId="0" borderId="0" xfId="0" applyNumberFormat="1" applyFont="1"/>
    <xf numFmtId="164" fontId="11" fillId="0" borderId="0" xfId="2" applyNumberFormat="1" applyFont="1"/>
    <xf numFmtId="0" fontId="11" fillId="0" borderId="0" xfId="0" applyFont="1" applyAlignment="1">
      <alignment vertical="top"/>
    </xf>
    <xf numFmtId="0" fontId="11" fillId="0" borderId="0" xfId="0" applyFont="1" applyFill="1" applyBorder="1" applyAlignment="1" applyProtection="1">
      <protection locked="0"/>
    </xf>
    <xf numFmtId="164" fontId="11" fillId="6" borderId="0" xfId="21" applyNumberFormat="1" applyFont="1" applyFill="1" applyBorder="1" applyAlignment="1" applyProtection="1">
      <protection locked="0"/>
    </xf>
    <xf numFmtId="165" fontId="11" fillId="6" borderId="8" xfId="8" applyNumberFormat="1" applyFont="1" applyFill="1" applyBorder="1" applyAlignment="1" applyProtection="1">
      <protection locked="0"/>
    </xf>
    <xf numFmtId="165" fontId="11" fillId="0" borderId="8" xfId="8" applyNumberFormat="1" applyFont="1" applyFill="1" applyBorder="1" applyAlignment="1" applyProtection="1">
      <protection locked="0"/>
    </xf>
    <xf numFmtId="0" fontId="8" fillId="0" borderId="0" xfId="0" applyFont="1" applyFill="1" applyBorder="1" applyAlignment="1" applyProtection="1">
      <protection locked="0"/>
    </xf>
    <xf numFmtId="165" fontId="8" fillId="5" borderId="8" xfId="8" applyNumberFormat="1" applyFont="1" applyFill="1" applyBorder="1" applyAlignment="1" applyProtection="1">
      <protection locked="0"/>
    </xf>
    <xf numFmtId="0" fontId="11" fillId="0" borderId="0" xfId="0" applyFont="1" applyAlignment="1">
      <alignment horizontal="left" vertical="top"/>
    </xf>
    <xf numFmtId="0" fontId="8" fillId="0" borderId="0" xfId="0" applyFont="1" applyAlignment="1">
      <alignment horizontal="centerContinuous" vertical="top"/>
    </xf>
    <xf numFmtId="0" fontId="8" fillId="0" borderId="0" xfId="0" applyFont="1" applyFill="1" applyAlignment="1">
      <alignment horizontal="centerContinuous" vertical="top"/>
    </xf>
    <xf numFmtId="0" fontId="11" fillId="0" borderId="0" xfId="0" applyFont="1" applyFill="1" applyAlignment="1">
      <alignment horizontal="centerContinuous" vertical="top"/>
    </xf>
    <xf numFmtId="0" fontId="11" fillId="0" borderId="0" xfId="0" applyFont="1" applyAlignment="1">
      <alignment horizontal="centerContinuous" vertical="top"/>
    </xf>
    <xf numFmtId="0" fontId="16" fillId="0" borderId="0" xfId="0" applyFont="1" applyAlignment="1" applyProtection="1">
      <protection locked="0"/>
    </xf>
    <xf numFmtId="0" fontId="16" fillId="0" borderId="0" xfId="0" applyFont="1" applyAlignment="1" applyProtection="1">
      <alignment horizontal="left"/>
      <protection locked="0"/>
    </xf>
    <xf numFmtId="0" fontId="16" fillId="0" borderId="0" xfId="0" applyFont="1" applyFill="1" applyAlignment="1" applyProtection="1">
      <protection locked="0"/>
    </xf>
    <xf numFmtId="164" fontId="16" fillId="0" borderId="0" xfId="21" applyNumberFormat="1" applyFont="1" applyAlignment="1" applyProtection="1">
      <protection locked="0"/>
    </xf>
    <xf numFmtId="0" fontId="17" fillId="0" borderId="0" xfId="0" applyFont="1" applyAlignment="1" applyProtection="1">
      <protection locked="0"/>
    </xf>
    <xf numFmtId="0" fontId="11" fillId="0" borderId="0" xfId="0" applyFont="1" applyAlignment="1" applyProtection="1">
      <protection locked="0"/>
    </xf>
    <xf numFmtId="164" fontId="11" fillId="0" borderId="0" xfId="21" applyNumberFormat="1" applyFont="1" applyAlignment="1" applyProtection="1">
      <protection locked="0"/>
    </xf>
    <xf numFmtId="0" fontId="8" fillId="0" borderId="0" xfId="0" applyFont="1" applyAlignment="1" applyProtection="1">
      <protection locked="0"/>
    </xf>
    <xf numFmtId="164" fontId="8" fillId="5" borderId="8" xfId="21" applyNumberFormat="1" applyFont="1" applyFill="1" applyBorder="1" applyAlignment="1" applyProtection="1">
      <protection locked="0"/>
    </xf>
    <xf numFmtId="0" fontId="11" fillId="0" borderId="0" xfId="0" applyFont="1" applyAlignment="1" applyProtection="1">
      <alignment horizontal="left"/>
      <protection locked="0"/>
    </xf>
    <xf numFmtId="164" fontId="11" fillId="0" borderId="0" xfId="21" applyNumberFormat="1" applyFont="1" applyFill="1" applyAlignment="1" applyProtection="1">
      <protection locked="0"/>
    </xf>
    <xf numFmtId="0" fontId="11" fillId="0" borderId="0" xfId="0" applyFont="1" applyFill="1" applyAlignment="1" applyProtection="1">
      <protection locked="0"/>
    </xf>
    <xf numFmtId="0" fontId="11" fillId="0" borderId="0" xfId="0" applyFont="1" applyBorder="1" applyAlignment="1" applyProtection="1">
      <protection locked="0"/>
    </xf>
    <xf numFmtId="0" fontId="17" fillId="0" borderId="0" xfId="0" applyFont="1" applyFill="1" applyAlignment="1" applyProtection="1">
      <protection locked="0"/>
    </xf>
    <xf numFmtId="0" fontId="11" fillId="0" borderId="3" xfId="0" applyFont="1" applyBorder="1" applyAlignment="1" applyProtection="1">
      <alignment horizontal="left"/>
      <protection locked="0"/>
    </xf>
    <xf numFmtId="0" fontId="8" fillId="0" borderId="3" xfId="0" applyFont="1" applyBorder="1" applyAlignment="1" applyProtection="1">
      <protection locked="0"/>
    </xf>
    <xf numFmtId="0" fontId="11" fillId="0" borderId="8" xfId="0" applyFont="1" applyBorder="1" applyAlignment="1" applyProtection="1">
      <protection locked="0"/>
    </xf>
    <xf numFmtId="0" fontId="11" fillId="0" borderId="0" xfId="0" applyFont="1" applyBorder="1" applyAlignment="1" applyProtection="1">
      <alignment horizontal="left"/>
      <protection locked="0"/>
    </xf>
    <xf numFmtId="0" fontId="8" fillId="0" borderId="0" xfId="0" applyFont="1" applyBorder="1" applyAlignment="1" applyProtection="1">
      <protection locked="0"/>
    </xf>
    <xf numFmtId="0" fontId="8" fillId="0" borderId="0" xfId="0" applyFont="1" applyFill="1" applyBorder="1" applyAlignment="1" applyProtection="1">
      <alignment horizontal="center"/>
      <protection locked="0"/>
    </xf>
    <xf numFmtId="0" fontId="11" fillId="0" borderId="1" xfId="0" applyFont="1" applyBorder="1" applyAlignment="1" applyProtection="1">
      <alignment horizontal="left"/>
      <protection locked="0"/>
    </xf>
    <xf numFmtId="0" fontId="8" fillId="0" borderId="1" xfId="0" applyFont="1" applyBorder="1" applyAlignment="1" applyProtection="1">
      <protection locked="0"/>
    </xf>
    <xf numFmtId="0" fontId="8" fillId="0" borderId="6" xfId="0"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0" borderId="6" xfId="21" applyNumberFormat="1" applyFont="1" applyBorder="1" applyAlignment="1" applyProtection="1">
      <alignment horizontal="center"/>
      <protection locked="0"/>
    </xf>
    <xf numFmtId="0" fontId="8" fillId="0" borderId="5" xfId="0" applyFont="1" applyBorder="1" applyAlignment="1" applyProtection="1">
      <alignment horizontal="center"/>
      <protection locked="0"/>
    </xf>
    <xf numFmtId="164" fontId="11" fillId="0" borderId="7" xfId="21" applyNumberFormat="1" applyFont="1" applyBorder="1" applyAlignment="1" applyProtection="1">
      <protection locked="0"/>
    </xf>
    <xf numFmtId="164" fontId="11" fillId="0" borderId="0" xfId="2" applyNumberFormat="1" applyFont="1" applyBorder="1" applyAlignment="1" applyProtection="1">
      <protection locked="0"/>
    </xf>
    <xf numFmtId="164" fontId="11" fillId="0" borderId="2" xfId="2" applyNumberFormat="1" applyFont="1" applyBorder="1" applyAlignment="1" applyProtection="1">
      <protection locked="0"/>
    </xf>
    <xf numFmtId="0" fontId="8" fillId="0" borderId="8" xfId="0" applyFont="1" applyBorder="1" applyAlignment="1" applyProtection="1">
      <protection locked="0"/>
    </xf>
    <xf numFmtId="0" fontId="8" fillId="0" borderId="0" xfId="0" applyFont="1" applyBorder="1" applyAlignment="1" applyProtection="1">
      <alignment horizontal="left"/>
      <protection locked="0"/>
    </xf>
    <xf numFmtId="164" fontId="11" fillId="0" borderId="8" xfId="21" applyNumberFormat="1" applyFont="1" applyBorder="1" applyAlignment="1" applyProtection="1">
      <protection locked="0"/>
    </xf>
    <xf numFmtId="165" fontId="11" fillId="0" borderId="8" xfId="8" applyNumberFormat="1" applyFont="1" applyBorder="1" applyAlignment="1" applyProtection="1">
      <protection locked="0"/>
    </xf>
    <xf numFmtId="164" fontId="11" fillId="0" borderId="8" xfId="21" applyNumberFormat="1" applyFont="1" applyFill="1" applyBorder="1" applyAlignment="1" applyProtection="1">
      <protection locked="0"/>
    </xf>
    <xf numFmtId="164" fontId="11" fillId="0" borderId="0" xfId="2" applyNumberFormat="1" applyFont="1" applyFill="1" applyBorder="1" applyAlignment="1" applyProtection="1">
      <protection locked="0"/>
    </xf>
    <xf numFmtId="164" fontId="11" fillId="0" borderId="2" xfId="2" applyNumberFormat="1" applyFont="1" applyFill="1" applyBorder="1" applyAlignment="1" applyProtection="1">
      <protection locked="0"/>
    </xf>
    <xf numFmtId="0" fontId="8" fillId="0" borderId="0" xfId="0" applyFont="1" applyFill="1" applyBorder="1" applyAlignment="1" applyProtection="1">
      <alignment horizontal="left"/>
      <protection locked="0"/>
    </xf>
    <xf numFmtId="0" fontId="19" fillId="0" borderId="0" xfId="0" applyFont="1" applyFill="1" applyBorder="1" applyAlignment="1" applyProtection="1">
      <protection locked="0"/>
    </xf>
    <xf numFmtId="165" fontId="8" fillId="0" borderId="8" xfId="8" applyNumberFormat="1" applyFont="1" applyFill="1" applyBorder="1" applyAlignment="1" applyProtection="1">
      <protection locked="0"/>
    </xf>
    <xf numFmtId="164" fontId="8" fillId="0" borderId="8" xfId="21" applyNumberFormat="1" applyFont="1" applyFill="1" applyBorder="1" applyAlignment="1" applyProtection="1">
      <protection locked="0"/>
    </xf>
    <xf numFmtId="164" fontId="8" fillId="0" borderId="0" xfId="2" applyNumberFormat="1" applyFont="1" applyFill="1" applyBorder="1" applyAlignment="1" applyProtection="1">
      <protection locked="0"/>
    </xf>
    <xf numFmtId="164" fontId="8" fillId="0" borderId="2" xfId="2" applyNumberFormat="1" applyFont="1" applyFill="1" applyBorder="1" applyAlignment="1" applyProtection="1">
      <protection locked="0"/>
    </xf>
    <xf numFmtId="0" fontId="11" fillId="0" borderId="8" xfId="0" applyFont="1" applyFill="1" applyBorder="1" applyAlignment="1" applyProtection="1">
      <protection locked="0"/>
    </xf>
    <xf numFmtId="0" fontId="11" fillId="6" borderId="0" xfId="0" applyFont="1" applyFill="1" applyBorder="1" applyAlignment="1" applyProtection="1">
      <protection locked="0"/>
    </xf>
    <xf numFmtId="0" fontId="11" fillId="0" borderId="0" xfId="0" quotePrefix="1" applyFont="1" applyFill="1" applyBorder="1" applyAlignment="1" applyProtection="1">
      <protection locked="0"/>
    </xf>
    <xf numFmtId="164" fontId="11" fillId="6" borderId="8" xfId="21" applyNumberFormat="1" applyFont="1" applyFill="1" applyBorder="1" applyAlignment="1" applyProtection="1">
      <protection locked="0"/>
    </xf>
    <xf numFmtId="166" fontId="11" fillId="0" borderId="0" xfId="15" applyNumberFormat="1" applyFont="1" applyFill="1" applyBorder="1" applyAlignment="1" applyProtection="1">
      <protection locked="0"/>
    </xf>
    <xf numFmtId="0" fontId="16" fillId="0" borderId="0" xfId="0" applyFont="1" applyFill="1" applyBorder="1" applyAlignment="1" applyProtection="1">
      <protection locked="0"/>
    </xf>
    <xf numFmtId="164" fontId="11" fillId="0" borderId="6" xfId="21" applyNumberFormat="1" applyFont="1" applyBorder="1" applyAlignment="1" applyProtection="1">
      <protection locked="0"/>
    </xf>
    <xf numFmtId="164" fontId="11" fillId="0" borderId="5" xfId="2" applyNumberFormat="1" applyFont="1" applyBorder="1" applyAlignment="1" applyProtection="1">
      <protection locked="0"/>
    </xf>
    <xf numFmtId="0" fontId="8" fillId="5" borderId="0" xfId="0" applyFont="1" applyFill="1" applyBorder="1" applyAlignment="1" applyProtection="1">
      <alignment horizontal="left"/>
      <protection locked="0"/>
    </xf>
    <xf numFmtId="0" fontId="8" fillId="5" borderId="0" xfId="0" applyFont="1" applyFill="1" applyBorder="1" applyAlignment="1" applyProtection="1">
      <protection locked="0"/>
    </xf>
    <xf numFmtId="164" fontId="8" fillId="5" borderId="0" xfId="2" applyNumberFormat="1" applyFont="1" applyFill="1" applyBorder="1" applyAlignment="1" applyProtection="1">
      <protection locked="0"/>
    </xf>
    <xf numFmtId="164" fontId="8" fillId="5" borderId="4" xfId="21" applyNumberFormat="1" applyFont="1" applyFill="1" applyBorder="1" applyAlignment="1" applyProtection="1">
      <protection locked="0"/>
    </xf>
    <xf numFmtId="0" fontId="8" fillId="0" borderId="0" xfId="0" applyFont="1" applyFill="1" applyAlignment="1" applyProtection="1">
      <protection locked="0"/>
    </xf>
    <xf numFmtId="0" fontId="11" fillId="0" borderId="0" xfId="0" applyFont="1" applyFill="1" applyBorder="1" applyAlignment="1" applyProtection="1">
      <alignment horizontal="left"/>
      <protection locked="0"/>
    </xf>
    <xf numFmtId="166" fontId="11" fillId="0" borderId="0" xfId="22" applyNumberFormat="1" applyFont="1" applyFill="1" applyBorder="1" applyAlignment="1" applyProtection="1">
      <protection locked="0"/>
    </xf>
    <xf numFmtId="164" fontId="8" fillId="5" borderId="2" xfId="2" applyNumberFormat="1" applyFont="1" applyFill="1" applyBorder="1" applyAlignment="1" applyProtection="1">
      <protection locked="0"/>
    </xf>
    <xf numFmtId="0" fontId="8" fillId="7" borderId="13" xfId="0" applyFont="1" applyFill="1" applyBorder="1" applyAlignment="1" applyProtection="1">
      <protection locked="0"/>
    </xf>
    <xf numFmtId="0" fontId="8" fillId="7" borderId="12" xfId="0" applyFont="1" applyFill="1" applyBorder="1" applyAlignment="1" applyProtection="1">
      <alignment horizontal="left"/>
      <protection locked="0"/>
    </xf>
    <xf numFmtId="0" fontId="8" fillId="7" borderId="12" xfId="0" applyFont="1" applyFill="1" applyBorder="1" applyAlignment="1" applyProtection="1">
      <protection locked="0"/>
    </xf>
    <xf numFmtId="164" fontId="8" fillId="0" borderId="0" xfId="21" applyNumberFormat="1" applyFont="1" applyFill="1" applyBorder="1" applyAlignment="1" applyProtection="1">
      <protection locked="0"/>
    </xf>
    <xf numFmtId="164" fontId="8" fillId="7" borderId="13" xfId="21" applyNumberFormat="1" applyFont="1" applyFill="1" applyBorder="1" applyAlignment="1" applyProtection="1">
      <protection locked="0"/>
    </xf>
    <xf numFmtId="164" fontId="8" fillId="7" borderId="12" xfId="2" applyNumberFormat="1" applyFont="1" applyFill="1" applyBorder="1" applyAlignment="1" applyProtection="1">
      <protection locked="0"/>
    </xf>
    <xf numFmtId="164" fontId="8" fillId="7" borderId="14" xfId="2" applyNumberFormat="1" applyFont="1" applyFill="1" applyBorder="1" applyAlignment="1" applyProtection="1">
      <protection locked="0"/>
    </xf>
    <xf numFmtId="0" fontId="8" fillId="0" borderId="8" xfId="0" applyFont="1" applyFill="1" applyBorder="1" applyAlignment="1" applyProtection="1">
      <protection locked="0"/>
    </xf>
    <xf numFmtId="0" fontId="17" fillId="0" borderId="0" xfId="0" applyFont="1" applyFill="1" applyAlignment="1" applyProtection="1">
      <alignment horizontal="center"/>
      <protection locked="0"/>
    </xf>
    <xf numFmtId="0" fontId="16" fillId="0" borderId="0" xfId="0" applyFont="1" applyFill="1" applyBorder="1" applyAlignment="1" applyProtection="1">
      <alignment vertical="top"/>
      <protection locked="0"/>
    </xf>
    <xf numFmtId="166" fontId="11" fillId="0" borderId="8" xfId="22" applyNumberFormat="1" applyFont="1" applyFill="1" applyBorder="1" applyAlignment="1" applyProtection="1">
      <alignment vertical="top"/>
      <protection locked="0"/>
    </xf>
    <xf numFmtId="164" fontId="11" fillId="0" borderId="5" xfId="2" applyNumberFormat="1" applyFont="1" applyFill="1" applyBorder="1" applyAlignment="1" applyProtection="1">
      <protection locked="0"/>
    </xf>
    <xf numFmtId="0" fontId="8" fillId="5" borderId="0" xfId="0" quotePrefix="1" applyFont="1" applyFill="1" applyBorder="1" applyAlignment="1" applyProtection="1">
      <protection locked="0"/>
    </xf>
    <xf numFmtId="0" fontId="11" fillId="0" borderId="0" xfId="0" quotePrefix="1" applyFont="1" applyBorder="1" applyAlignment="1" applyProtection="1">
      <protection locked="0"/>
    </xf>
    <xf numFmtId="9" fontId="11" fillId="0" borderId="0" xfId="15" applyFont="1" applyBorder="1" applyAlignment="1" applyProtection="1">
      <protection locked="0"/>
    </xf>
    <xf numFmtId="9" fontId="11" fillId="0" borderId="0" xfId="15" applyFont="1" applyFill="1" applyBorder="1" applyAlignment="1" applyProtection="1">
      <protection locked="0"/>
    </xf>
    <xf numFmtId="164" fontId="8" fillId="7" borderId="13" xfId="2" applyNumberFormat="1" applyFont="1" applyFill="1" applyBorder="1" applyAlignment="1" applyProtection="1">
      <protection locked="0"/>
    </xf>
    <xf numFmtId="164" fontId="8" fillId="0" borderId="8" xfId="21" applyNumberFormat="1" applyFont="1" applyBorder="1" applyAlignment="1" applyProtection="1">
      <protection locked="0"/>
    </xf>
    <xf numFmtId="164" fontId="8" fillId="0" borderId="0" xfId="2" applyNumberFormat="1" applyFont="1" applyBorder="1" applyAlignment="1" applyProtection="1">
      <protection locked="0"/>
    </xf>
    <xf numFmtId="164" fontId="8" fillId="0" borderId="2" xfId="2" applyNumberFormat="1" applyFont="1" applyBorder="1" applyAlignment="1" applyProtection="1">
      <protection locked="0"/>
    </xf>
    <xf numFmtId="0" fontId="8" fillId="3" borderId="13" xfId="0" applyFont="1" applyFill="1" applyBorder="1" applyAlignment="1" applyProtection="1">
      <protection locked="0"/>
    </xf>
    <xf numFmtId="0" fontId="8" fillId="3" borderId="12" xfId="0" applyFont="1" applyFill="1" applyBorder="1" applyAlignment="1" applyProtection="1">
      <alignment horizontal="left"/>
      <protection locked="0"/>
    </xf>
    <xf numFmtId="0" fontId="8" fillId="3" borderId="12" xfId="0" applyFont="1" applyFill="1" applyBorder="1" applyAlignment="1" applyProtection="1">
      <protection locked="0"/>
    </xf>
    <xf numFmtId="164" fontId="8" fillId="3" borderId="13" xfId="21" applyNumberFormat="1" applyFont="1" applyFill="1" applyBorder="1" applyAlignment="1" applyProtection="1">
      <protection locked="0"/>
    </xf>
    <xf numFmtId="164" fontId="8" fillId="3" borderId="12" xfId="2" applyNumberFormat="1" applyFont="1" applyFill="1" applyBorder="1" applyAlignment="1" applyProtection="1">
      <protection locked="0"/>
    </xf>
    <xf numFmtId="164" fontId="8" fillId="3" borderId="14" xfId="2" applyNumberFormat="1" applyFont="1" applyFill="1" applyBorder="1" applyAlignment="1" applyProtection="1">
      <protection locked="0"/>
    </xf>
    <xf numFmtId="166" fontId="8" fillId="0" borderId="8" xfId="15" applyNumberFormat="1" applyFont="1" applyBorder="1" applyAlignment="1" applyProtection="1">
      <protection locked="0"/>
    </xf>
    <xf numFmtId="166" fontId="8" fillId="0" borderId="0" xfId="15" applyNumberFormat="1" applyFont="1" applyBorder="1" applyAlignment="1" applyProtection="1">
      <protection locked="0"/>
    </xf>
    <xf numFmtId="0" fontId="8" fillId="0" borderId="0" xfId="0" applyFont="1" applyFill="1" applyBorder="1" applyAlignment="1" applyProtection="1">
      <alignment horizontal="left" vertical="top"/>
      <protection locked="0"/>
    </xf>
    <xf numFmtId="0" fontId="12" fillId="0" borderId="0" xfId="0" applyFont="1" applyFill="1" applyBorder="1" applyAlignment="1" applyProtection="1">
      <alignment vertical="top"/>
      <protection locked="0"/>
    </xf>
    <xf numFmtId="166" fontId="11" fillId="0" borderId="0" xfId="15" applyNumberFormat="1" applyFont="1" applyBorder="1" applyAlignment="1" applyProtection="1">
      <protection locked="0"/>
    </xf>
    <xf numFmtId="166" fontId="8" fillId="3" borderId="13" xfId="15" applyNumberFormat="1" applyFont="1" applyFill="1" applyBorder="1" applyAlignment="1" applyProtection="1">
      <protection locked="0"/>
    </xf>
    <xf numFmtId="166" fontId="8" fillId="3" borderId="12" xfId="15" applyNumberFormat="1" applyFont="1" applyFill="1" applyBorder="1" applyAlignment="1" applyProtection="1">
      <protection locked="0"/>
    </xf>
    <xf numFmtId="165" fontId="8" fillId="0" borderId="8" xfId="8" applyNumberFormat="1" applyFont="1" applyBorder="1" applyAlignment="1" applyProtection="1">
      <alignment horizontal="right"/>
      <protection locked="0"/>
    </xf>
    <xf numFmtId="0" fontId="8" fillId="0" borderId="0" xfId="0" quotePrefix="1" applyFont="1" applyBorder="1" applyAlignment="1" applyProtection="1">
      <protection locked="0"/>
    </xf>
    <xf numFmtId="9" fontId="8" fillId="0" borderId="0" xfId="15" applyFont="1" applyBorder="1" applyAlignment="1" applyProtection="1">
      <protection locked="0"/>
    </xf>
    <xf numFmtId="0" fontId="8" fillId="0" borderId="0" xfId="0" applyFont="1" applyFill="1" applyBorder="1" applyAlignment="1" applyProtection="1">
      <alignment vertical="top"/>
      <protection locked="0"/>
    </xf>
    <xf numFmtId="164" fontId="11" fillId="0" borderId="0" xfId="21" applyNumberFormat="1"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0" xfId="0" quotePrefix="1" applyFont="1" applyFill="1" applyBorder="1" applyAlignment="1" applyProtection="1">
      <alignment vertical="top"/>
      <protection locked="0"/>
    </xf>
    <xf numFmtId="164" fontId="11" fillId="0" borderId="8" xfId="21" applyNumberFormat="1" applyFont="1" applyFill="1" applyBorder="1" applyAlignment="1" applyProtection="1">
      <alignment vertical="top"/>
      <protection locked="0"/>
    </xf>
    <xf numFmtId="9" fontId="11" fillId="0" borderId="0" xfId="15" applyFont="1" applyFill="1" applyBorder="1" applyAlignment="1" applyProtection="1">
      <alignment vertical="top"/>
      <protection locked="0"/>
    </xf>
    <xf numFmtId="164" fontId="11" fillId="0" borderId="2" xfId="2" applyNumberFormat="1" applyFont="1" applyFill="1" applyBorder="1" applyAlignment="1" applyProtection="1">
      <alignment vertical="top"/>
      <protection locked="0"/>
    </xf>
    <xf numFmtId="164" fontId="11" fillId="0" borderId="2" xfId="2" applyNumberFormat="1" applyFont="1" applyFill="1" applyBorder="1" applyProtection="1">
      <protection locked="0"/>
    </xf>
    <xf numFmtId="0" fontId="20" fillId="0" borderId="0" xfId="0" applyFont="1" applyFill="1" applyBorder="1" applyAlignment="1" applyProtection="1">
      <protection locked="0"/>
    </xf>
    <xf numFmtId="165" fontId="20" fillId="0" borderId="8" xfId="8" applyNumberFormat="1" applyFont="1" applyFill="1" applyBorder="1" applyAlignment="1" applyProtection="1">
      <protection locked="0"/>
    </xf>
    <xf numFmtId="164" fontId="20" fillId="0" borderId="8" xfId="21" applyNumberFormat="1" applyFont="1" applyFill="1" applyBorder="1" applyAlignment="1" applyProtection="1">
      <protection locked="0"/>
    </xf>
    <xf numFmtId="164" fontId="20" fillId="0" borderId="0" xfId="2" applyNumberFormat="1" applyFont="1" applyFill="1" applyBorder="1" applyAlignment="1" applyProtection="1">
      <protection locked="0"/>
    </xf>
    <xf numFmtId="164" fontId="20" fillId="0" borderId="2" xfId="2" applyNumberFormat="1" applyFont="1" applyFill="1" applyBorder="1" applyAlignment="1" applyProtection="1">
      <protection locked="0"/>
    </xf>
    <xf numFmtId="0" fontId="21" fillId="0" borderId="0" xfId="0" applyFont="1" applyFill="1" applyAlignment="1" applyProtection="1">
      <protection locked="0"/>
    </xf>
    <xf numFmtId="0" fontId="11" fillId="9" borderId="0" xfId="0" applyFont="1" applyFill="1" applyBorder="1" applyAlignment="1" applyProtection="1">
      <protection locked="0"/>
    </xf>
    <xf numFmtId="0" fontId="16" fillId="9" borderId="0" xfId="0" applyFont="1" applyFill="1" applyAlignment="1" applyProtection="1">
      <protection locked="0"/>
    </xf>
    <xf numFmtId="0" fontId="8" fillId="0" borderId="0" xfId="0" quotePrefix="1" applyFont="1" applyFill="1" applyBorder="1" applyAlignment="1" applyProtection="1">
      <protection locked="0"/>
    </xf>
    <xf numFmtId="0" fontId="18" fillId="0" borderId="0" xfId="0" applyFont="1" applyAlignment="1" applyProtection="1">
      <protection locked="0"/>
    </xf>
    <xf numFmtId="0" fontId="18" fillId="0" borderId="0" xfId="0" applyFont="1" applyFill="1" applyAlignment="1" applyProtection="1">
      <protection locked="0"/>
    </xf>
    <xf numFmtId="165" fontId="8" fillId="3" borderId="13" xfId="8" applyNumberFormat="1" applyFont="1" applyFill="1" applyBorder="1" applyAlignment="1" applyProtection="1">
      <protection locked="0"/>
    </xf>
    <xf numFmtId="0" fontId="11" fillId="0" borderId="0" xfId="0" applyFont="1" applyFill="1" applyBorder="1" applyAlignment="1" applyProtection="1">
      <alignment horizontal="right"/>
      <protection locked="0"/>
    </xf>
    <xf numFmtId="165" fontId="8" fillId="0" borderId="8" xfId="8" applyNumberFormat="1" applyFont="1" applyBorder="1" applyAlignment="1" applyProtection="1">
      <protection locked="0"/>
    </xf>
    <xf numFmtId="0" fontId="11" fillId="0" borderId="2" xfId="0" applyFont="1" applyFill="1" applyBorder="1" applyAlignment="1" applyProtection="1">
      <protection locked="0"/>
    </xf>
    <xf numFmtId="0" fontId="11" fillId="0" borderId="0" xfId="0" applyFont="1" applyFill="1" applyAlignment="1" applyProtection="1">
      <alignment vertical="top"/>
      <protection locked="0"/>
    </xf>
    <xf numFmtId="164" fontId="11" fillId="6" borderId="8" xfId="21" applyNumberFormat="1" applyFont="1" applyFill="1" applyBorder="1" applyAlignment="1" applyProtection="1">
      <alignment vertical="top"/>
      <protection locked="0"/>
    </xf>
    <xf numFmtId="164" fontId="11" fillId="0" borderId="0" xfId="2" applyNumberFormat="1" applyFont="1" applyFill="1" applyBorder="1" applyAlignment="1" applyProtection="1">
      <alignment vertical="top"/>
      <protection locked="0"/>
    </xf>
    <xf numFmtId="166" fontId="11" fillId="0" borderId="0" xfId="15" applyNumberFormat="1" applyFont="1" applyFill="1" applyBorder="1" applyAlignment="1" applyProtection="1">
      <alignment vertical="top"/>
      <protection locked="0"/>
    </xf>
    <xf numFmtId="0" fontId="11" fillId="0" borderId="0" xfId="0" applyFont="1" applyFill="1" applyBorder="1" applyAlignment="1" applyProtection="1">
      <alignment horizontal="left" vertical="top"/>
      <protection locked="0"/>
    </xf>
    <xf numFmtId="0" fontId="8" fillId="0" borderId="0" xfId="0" applyFont="1" applyFill="1" applyAlignment="1" applyProtection="1">
      <alignment vertical="top"/>
      <protection locked="0"/>
    </xf>
    <xf numFmtId="165" fontId="11" fillId="0" borderId="8" xfId="23" applyNumberFormat="1" applyFont="1" applyFill="1" applyBorder="1" applyAlignment="1" applyProtection="1">
      <alignment vertical="top"/>
      <protection locked="0"/>
    </xf>
    <xf numFmtId="0" fontId="8" fillId="5" borderId="0" xfId="0" applyFont="1" applyFill="1" applyBorder="1" applyAlignment="1" applyProtection="1">
      <alignment horizontal="left" vertical="top"/>
      <protection locked="0"/>
    </xf>
    <xf numFmtId="0" fontId="8" fillId="5" borderId="0" xfId="0" applyFont="1" applyFill="1" applyBorder="1" applyAlignment="1" applyProtection="1">
      <alignment horizontal="right" vertical="top"/>
      <protection locked="0"/>
    </xf>
    <xf numFmtId="44" fontId="8" fillId="5" borderId="8" xfId="23" applyFont="1" applyFill="1" applyBorder="1" applyAlignment="1" applyProtection="1">
      <alignment vertical="top"/>
      <protection locked="0"/>
    </xf>
    <xf numFmtId="0" fontId="8" fillId="5" borderId="0" xfId="0" quotePrefix="1" applyFont="1" applyFill="1" applyBorder="1" applyAlignment="1" applyProtection="1">
      <alignment vertical="top"/>
      <protection locked="0"/>
    </xf>
    <xf numFmtId="164" fontId="8" fillId="5" borderId="8" xfId="21" applyNumberFormat="1" applyFont="1" applyFill="1" applyBorder="1" applyAlignment="1" applyProtection="1">
      <alignment vertical="top"/>
      <protection locked="0"/>
    </xf>
    <xf numFmtId="9" fontId="8" fillId="5" borderId="0" xfId="15" applyFont="1" applyFill="1" applyBorder="1" applyAlignment="1" applyProtection="1">
      <alignment vertical="top"/>
      <protection locked="0"/>
    </xf>
    <xf numFmtId="0" fontId="11" fillId="0" borderId="0" xfId="0" applyFont="1" applyFill="1" applyBorder="1" applyAlignment="1" applyProtection="1">
      <alignment horizontal="center" vertical="top"/>
      <protection locked="0"/>
    </xf>
    <xf numFmtId="44" fontId="11" fillId="0" borderId="8" xfId="23" applyFont="1" applyFill="1" applyBorder="1" applyAlignment="1" applyProtection="1">
      <alignment vertical="top"/>
      <protection locked="0"/>
    </xf>
    <xf numFmtId="164" fontId="11" fillId="0" borderId="5" xfId="2" applyNumberFormat="1" applyFont="1" applyFill="1" applyBorder="1" applyAlignment="1" applyProtection="1">
      <alignment vertical="top"/>
      <protection locked="0"/>
    </xf>
    <xf numFmtId="164" fontId="8" fillId="5" borderId="2" xfId="2" applyNumberFormat="1" applyFont="1" applyFill="1" applyBorder="1" applyAlignment="1" applyProtection="1">
      <alignment vertical="top"/>
      <protection locked="0"/>
    </xf>
    <xf numFmtId="165" fontId="8" fillId="0" borderId="8" xfId="8" applyNumberFormat="1" applyFont="1" applyFill="1" applyBorder="1" applyAlignment="1" applyProtection="1">
      <alignment vertical="top"/>
      <protection locked="0"/>
    </xf>
    <xf numFmtId="164" fontId="8" fillId="0" borderId="8" xfId="21" applyNumberFormat="1" applyFont="1" applyFill="1" applyBorder="1" applyAlignment="1" applyProtection="1">
      <alignment vertical="top"/>
      <protection locked="0"/>
    </xf>
    <xf numFmtId="164" fontId="8" fillId="0" borderId="0" xfId="2" applyNumberFormat="1" applyFont="1" applyFill="1" applyBorder="1" applyAlignment="1" applyProtection="1">
      <alignment vertical="top"/>
      <protection locked="0"/>
    </xf>
    <xf numFmtId="164" fontId="8" fillId="0" borderId="2" xfId="2" applyNumberFormat="1" applyFont="1" applyFill="1" applyBorder="1" applyAlignment="1" applyProtection="1">
      <alignment vertical="top"/>
      <protection locked="0"/>
    </xf>
    <xf numFmtId="0" fontId="11" fillId="10" borderId="0" xfId="0" applyFont="1" applyFill="1" applyBorder="1" applyAlignment="1" applyProtection="1">
      <alignment vertical="top"/>
      <protection locked="0"/>
    </xf>
    <xf numFmtId="165" fontId="11" fillId="10" borderId="8" xfId="8" applyNumberFormat="1" applyFont="1" applyFill="1" applyBorder="1" applyAlignment="1" applyProtection="1">
      <alignment vertical="top"/>
      <protection locked="0"/>
    </xf>
    <xf numFmtId="0" fontId="11" fillId="10" borderId="0" xfId="0" quotePrefix="1" applyFont="1" applyFill="1" applyBorder="1" applyAlignment="1" applyProtection="1">
      <alignment vertical="top"/>
      <protection locked="0"/>
    </xf>
    <xf numFmtId="164" fontId="11" fillId="10" borderId="8" xfId="21" applyNumberFormat="1" applyFont="1" applyFill="1" applyBorder="1" applyAlignment="1" applyProtection="1">
      <alignment vertical="top"/>
      <protection locked="0"/>
    </xf>
    <xf numFmtId="164" fontId="11" fillId="10" borderId="0" xfId="2" applyNumberFormat="1" applyFont="1" applyFill="1" applyBorder="1" applyAlignment="1" applyProtection="1">
      <alignment vertical="top"/>
      <protection locked="0"/>
    </xf>
    <xf numFmtId="164" fontId="11" fillId="10" borderId="2" xfId="2" applyNumberFormat="1" applyFont="1" applyFill="1" applyBorder="1" applyAlignment="1" applyProtection="1">
      <alignment vertical="top"/>
      <protection locked="0"/>
    </xf>
    <xf numFmtId="9" fontId="11" fillId="10" borderId="0" xfId="15" applyFont="1" applyFill="1" applyBorder="1" applyAlignment="1" applyProtection="1">
      <alignment vertical="top"/>
      <protection locked="0"/>
    </xf>
    <xf numFmtId="166" fontId="11" fillId="10" borderId="0" xfId="15" applyNumberFormat="1" applyFont="1" applyFill="1" applyBorder="1" applyAlignment="1" applyProtection="1">
      <alignment vertical="top"/>
      <protection locked="0"/>
    </xf>
    <xf numFmtId="165" fontId="11" fillId="0" borderId="0" xfId="8" applyNumberFormat="1" applyFont="1" applyFill="1" applyBorder="1" applyAlignment="1" applyProtection="1">
      <alignment vertical="top"/>
      <protection locked="0"/>
    </xf>
    <xf numFmtId="167" fontId="11" fillId="0" borderId="0" xfId="2" applyNumberFormat="1" applyFont="1" applyFill="1" applyBorder="1" applyAlignment="1" applyProtection="1">
      <alignment vertical="top"/>
      <protection locked="0"/>
    </xf>
    <xf numFmtId="9" fontId="11" fillId="0" borderId="8" xfId="15" applyFont="1" applyBorder="1" applyAlignment="1" applyProtection="1">
      <protection locked="0"/>
    </xf>
    <xf numFmtId="0" fontId="11" fillId="3" borderId="13" xfId="0" applyFont="1" applyFill="1" applyBorder="1" applyAlignment="1" applyProtection="1">
      <alignment horizontal="right"/>
      <protection locked="0"/>
    </xf>
    <xf numFmtId="0" fontId="11" fillId="3" borderId="12" xfId="0" applyFont="1" applyFill="1" applyBorder="1" applyAlignment="1" applyProtection="1">
      <protection locked="0"/>
    </xf>
    <xf numFmtId="0" fontId="8" fillId="4" borderId="13" xfId="0" applyFont="1" applyFill="1" applyBorder="1" applyAlignment="1" applyProtection="1">
      <protection locked="0"/>
    </xf>
    <xf numFmtId="0" fontId="8" fillId="4" borderId="12" xfId="0" applyFont="1" applyFill="1" applyBorder="1" applyAlignment="1" applyProtection="1">
      <protection locked="0"/>
    </xf>
    <xf numFmtId="164" fontId="8" fillId="4" borderId="13" xfId="21" applyNumberFormat="1" applyFont="1" applyFill="1" applyBorder="1" applyAlignment="1" applyProtection="1">
      <protection locked="0"/>
    </xf>
    <xf numFmtId="164" fontId="8" fillId="4" borderId="14" xfId="2" applyNumberFormat="1" applyFont="1" applyFill="1" applyBorder="1" applyAlignment="1" applyProtection="1">
      <protection locked="0"/>
    </xf>
    <xf numFmtId="164" fontId="8" fillId="4" borderId="12" xfId="2" applyNumberFormat="1" applyFont="1" applyFill="1" applyBorder="1" applyAlignment="1" applyProtection="1">
      <protection locked="0"/>
    </xf>
    <xf numFmtId="164" fontId="11" fillId="0" borderId="0" xfId="2" applyNumberFormat="1" applyFont="1" applyAlignment="1" applyProtection="1">
      <protection locked="0"/>
    </xf>
    <xf numFmtId="10" fontId="11" fillId="6" borderId="8" xfId="22" applyNumberFormat="1" applyFont="1" applyFill="1" applyBorder="1" applyAlignment="1" applyProtection="1">
      <alignment vertical="top"/>
      <protection locked="0"/>
    </xf>
    <xf numFmtId="10" fontId="11" fillId="6" borderId="6" xfId="22" applyNumberFormat="1" applyFont="1" applyFill="1" applyBorder="1" applyAlignment="1" applyProtection="1">
      <alignment vertical="top"/>
      <protection locked="0"/>
    </xf>
    <xf numFmtId="0" fontId="11" fillId="6" borderId="0" xfId="0" applyFont="1" applyFill="1" applyAlignment="1" applyProtection="1">
      <protection locked="0"/>
    </xf>
    <xf numFmtId="0" fontId="25" fillId="0" borderId="0" xfId="0" applyFont="1" applyFill="1" applyAlignment="1" applyProtection="1">
      <protection locked="0"/>
    </xf>
    <xf numFmtId="0" fontId="26" fillId="0" borderId="0" xfId="0" applyFont="1" applyFill="1" applyAlignment="1" applyProtection="1">
      <protection locked="0"/>
    </xf>
    <xf numFmtId="0" fontId="8" fillId="0" borderId="8"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3" xfId="0" applyFont="1" applyBorder="1" applyAlignment="1" applyProtection="1">
      <alignment horizontal="center"/>
      <protection locked="0"/>
    </xf>
    <xf numFmtId="9" fontId="11" fillId="0" borderId="0" xfId="22" applyFont="1" applyFill="1" applyBorder="1" applyAlignment="1" applyProtection="1">
      <protection locked="0"/>
    </xf>
    <xf numFmtId="0" fontId="11" fillId="6" borderId="0" xfId="0" applyFont="1" applyFill="1" applyBorder="1" applyAlignment="1" applyProtection="1">
      <alignment wrapText="1"/>
      <protection locked="0"/>
    </xf>
    <xf numFmtId="165" fontId="11" fillId="6" borderId="8" xfId="23" applyNumberFormat="1" applyFont="1" applyFill="1" applyBorder="1" applyAlignment="1" applyProtection="1">
      <alignment vertical="top"/>
      <protection locked="0"/>
    </xf>
    <xf numFmtId="0" fontId="8" fillId="0" borderId="0" xfId="0" applyFont="1" applyAlignment="1" applyProtection="1">
      <alignment vertical="top"/>
      <protection locked="0"/>
    </xf>
    <xf numFmtId="166" fontId="11" fillId="0" borderId="0" xfId="15" applyNumberFormat="1" applyFont="1" applyBorder="1" applyAlignment="1" applyProtection="1">
      <alignment vertical="top"/>
      <protection locked="0"/>
    </xf>
    <xf numFmtId="165" fontId="11" fillId="6" borderId="8" xfId="8" applyNumberFormat="1" applyFont="1" applyFill="1" applyBorder="1" applyAlignment="1" applyProtection="1">
      <alignment vertical="top"/>
      <protection locked="0"/>
    </xf>
    <xf numFmtId="0" fontId="11" fillId="0" borderId="0" xfId="0" applyFont="1" applyFill="1" applyBorder="1" applyAlignment="1" applyProtection="1">
      <alignment vertical="top" wrapText="1"/>
      <protection locked="0"/>
    </xf>
    <xf numFmtId="164" fontId="11" fillId="0" borderId="0" xfId="21" applyNumberFormat="1" applyFont="1" applyFill="1" applyBorder="1" applyAlignment="1" applyProtection="1">
      <alignment vertical="top" wrapText="1"/>
      <protection locked="0"/>
    </xf>
    <xf numFmtId="164" fontId="16" fillId="0" borderId="0" xfId="21" applyNumberFormat="1" applyFont="1" applyFill="1" applyBorder="1" applyAlignment="1" applyProtection="1">
      <protection locked="0"/>
    </xf>
    <xf numFmtId="0" fontId="8" fillId="0" borderId="0" xfId="0" applyFont="1" applyFill="1" applyBorder="1" applyAlignment="1" applyProtection="1">
      <alignment horizontal="centerContinuous"/>
      <protection locked="0"/>
    </xf>
    <xf numFmtId="0" fontId="16" fillId="0" borderId="0" xfId="0" applyFont="1" applyFill="1" applyBorder="1" applyAlignment="1" applyProtection="1">
      <alignment horizontal="right"/>
      <protection locked="0"/>
    </xf>
    <xf numFmtId="0" fontId="8" fillId="4" borderId="24" xfId="0" applyFont="1" applyFill="1" applyBorder="1" applyAlignment="1" applyProtection="1">
      <alignment horizontal="left"/>
      <protection locked="0"/>
    </xf>
    <xf numFmtId="0" fontId="11" fillId="0" borderId="0" xfId="0" applyFont="1" applyFill="1" applyAlignment="1" applyProtection="1">
      <alignment wrapText="1"/>
      <protection locked="0"/>
    </xf>
    <xf numFmtId="0" fontId="8" fillId="0" borderId="0" xfId="0" applyFont="1" applyAlignment="1" applyProtection="1">
      <alignment wrapText="1"/>
      <protection locked="0"/>
    </xf>
    <xf numFmtId="0" fontId="8" fillId="0" borderId="0" xfId="0" applyFont="1" applyFill="1" applyAlignment="1" applyProtection="1">
      <alignment wrapText="1"/>
      <protection locked="0"/>
    </xf>
    <xf numFmtId="0" fontId="11" fillId="0" borderId="0" xfId="0" applyFont="1" applyFill="1" applyAlignment="1" applyProtection="1">
      <alignment vertical="top" wrapText="1"/>
      <protection locked="0"/>
    </xf>
    <xf numFmtId="0" fontId="8" fillId="0" borderId="0" xfId="0" applyFont="1" applyFill="1" applyAlignment="1" applyProtection="1">
      <alignment vertical="top" wrapText="1"/>
      <protection locked="0"/>
    </xf>
    <xf numFmtId="0" fontId="8" fillId="0" borderId="0" xfId="0" applyFont="1" applyFill="1" applyBorder="1" applyAlignment="1" applyProtection="1">
      <alignment vertical="top" wrapText="1"/>
      <protection locked="0"/>
    </xf>
    <xf numFmtId="0" fontId="11" fillId="0" borderId="0" xfId="0" applyFont="1" applyFill="1" applyBorder="1" applyAlignment="1" applyProtection="1">
      <alignment wrapText="1"/>
      <protection locked="0"/>
    </xf>
    <xf numFmtId="0" fontId="11" fillId="0" borderId="0" xfId="0" applyFont="1" applyAlignment="1" applyProtection="1">
      <alignment wrapText="1"/>
      <protection locked="0"/>
    </xf>
    <xf numFmtId="0" fontId="20" fillId="0" borderId="0" xfId="0" applyFont="1" applyFill="1" applyAlignment="1" applyProtection="1">
      <alignment wrapText="1"/>
      <protection locked="0"/>
    </xf>
    <xf numFmtId="0" fontId="22" fillId="4" borderId="24" xfId="0" applyFont="1" applyFill="1" applyBorder="1" applyAlignment="1" applyProtection="1">
      <alignment horizontal="left"/>
      <protection locked="0"/>
    </xf>
    <xf numFmtId="0" fontId="22" fillId="4" borderId="12" xfId="0" applyFont="1" applyFill="1" applyBorder="1" applyAlignment="1" applyProtection="1">
      <protection locked="0"/>
    </xf>
    <xf numFmtId="0" fontId="22" fillId="4" borderId="13" xfId="0" applyFont="1" applyFill="1" applyBorder="1" applyAlignment="1" applyProtection="1">
      <protection locked="0"/>
    </xf>
    <xf numFmtId="164" fontId="22" fillId="4" borderId="13" xfId="21" applyNumberFormat="1" applyFont="1" applyFill="1" applyBorder="1" applyAlignment="1" applyProtection="1">
      <protection locked="0"/>
    </xf>
    <xf numFmtId="164" fontId="22" fillId="4" borderId="12" xfId="2" applyNumberFormat="1" applyFont="1" applyFill="1" applyBorder="1" applyAlignment="1" applyProtection="1">
      <protection locked="0"/>
    </xf>
    <xf numFmtId="164" fontId="22" fillId="4" borderId="14" xfId="2" applyNumberFormat="1" applyFont="1" applyFill="1" applyBorder="1" applyAlignment="1" applyProtection="1">
      <protection locked="0"/>
    </xf>
    <xf numFmtId="0" fontId="44" fillId="0" borderId="0" xfId="0" applyFont="1" applyAlignment="1">
      <alignment vertical="top"/>
    </xf>
    <xf numFmtId="0" fontId="8" fillId="10" borderId="0" xfId="0" applyFont="1" applyFill="1" applyBorder="1" applyAlignment="1" applyProtection="1">
      <alignment horizontal="left" vertical="top"/>
      <protection locked="0"/>
    </xf>
    <xf numFmtId="0" fontId="11" fillId="6" borderId="0" xfId="0" applyFont="1" applyFill="1" applyBorder="1" applyAlignment="1" applyProtection="1">
      <alignment horizontal="left" vertical="top"/>
      <protection locked="0"/>
    </xf>
    <xf numFmtId="0" fontId="7" fillId="0" borderId="0" xfId="0" applyFont="1" applyFill="1" applyBorder="1" applyAlignment="1" applyProtection="1">
      <alignment vertical="top"/>
      <protection locked="0"/>
    </xf>
    <xf numFmtId="0" fontId="11" fillId="6" borderId="0" xfId="0" applyFont="1" applyFill="1" applyBorder="1" applyAlignment="1" applyProtection="1">
      <alignment horizontal="left" wrapText="1"/>
      <protection locked="0"/>
    </xf>
    <xf numFmtId="0" fontId="43" fillId="0" borderId="0" xfId="156" applyFont="1" applyProtection="1">
      <alignment vertical="top"/>
    </xf>
    <xf numFmtId="0" fontId="106" fillId="0" borderId="0" xfId="156" applyFont="1" applyProtection="1">
      <alignment vertical="top"/>
      <protection locked="0"/>
    </xf>
    <xf numFmtId="0" fontId="7" fillId="0" borderId="0" xfId="157" applyFont="1" applyProtection="1">
      <protection locked="0"/>
    </xf>
    <xf numFmtId="0" fontId="7" fillId="0" borderId="0" xfId="157" applyFont="1" applyFill="1" applyProtection="1">
      <protection locked="0"/>
    </xf>
    <xf numFmtId="0" fontId="107" fillId="0" borderId="0" xfId="158" applyFont="1"/>
    <xf numFmtId="0" fontId="8" fillId="0" borderId="0" xfId="156" applyFont="1" applyProtection="1">
      <alignment vertical="top"/>
    </xf>
    <xf numFmtId="0" fontId="43" fillId="0" borderId="0" xfId="156" applyFont="1" applyProtection="1">
      <alignment vertical="top"/>
      <protection locked="0"/>
    </xf>
    <xf numFmtId="0" fontId="6" fillId="0" borderId="0" xfId="157" applyFont="1" applyProtection="1">
      <protection locked="0"/>
    </xf>
    <xf numFmtId="0" fontId="7" fillId="0" borderId="31" xfId="157" applyFont="1" applyBorder="1" applyAlignment="1" applyProtection="1">
      <alignment horizontal="center"/>
      <protection locked="0"/>
    </xf>
    <xf numFmtId="0" fontId="7" fillId="0" borderId="31" xfId="157" applyFont="1" applyFill="1" applyBorder="1" applyAlignment="1" applyProtection="1">
      <alignment horizontal="center"/>
      <protection locked="0"/>
    </xf>
    <xf numFmtId="164" fontId="4" fillId="42" borderId="0" xfId="162" applyNumberFormat="1" applyFont="1" applyFill="1" applyBorder="1" applyProtection="1">
      <protection locked="0"/>
    </xf>
    <xf numFmtId="164" fontId="4" fillId="0" borderId="0" xfId="162" applyNumberFormat="1" applyFont="1" applyBorder="1" applyProtection="1">
      <protection locked="0"/>
    </xf>
    <xf numFmtId="164" fontId="4" fillId="0" borderId="0" xfId="162" applyNumberFormat="1" applyFont="1" applyFill="1" applyBorder="1" applyProtection="1">
      <protection locked="0"/>
    </xf>
    <xf numFmtId="164" fontId="4" fillId="0" borderId="29" xfId="162" applyNumberFormat="1" applyFont="1" applyFill="1" applyBorder="1" applyProtection="1">
      <protection locked="0"/>
    </xf>
    <xf numFmtId="164" fontId="4" fillId="0" borderId="0" xfId="162" quotePrefix="1" applyNumberFormat="1" applyFont="1" applyBorder="1" applyProtection="1">
      <protection locked="0"/>
    </xf>
    <xf numFmtId="164" fontId="4" fillId="0" borderId="0" xfId="162" quotePrefix="1" applyNumberFormat="1" applyFont="1" applyFill="1" applyBorder="1" applyProtection="1">
      <protection locked="0"/>
    </xf>
    <xf numFmtId="0" fontId="43" fillId="0" borderId="30" xfId="157" applyFont="1" applyBorder="1" applyProtection="1">
      <protection locked="0"/>
    </xf>
    <xf numFmtId="0" fontId="6" fillId="42" borderId="33" xfId="157" applyFont="1" applyFill="1" applyBorder="1" applyAlignment="1" applyProtection="1">
      <protection locked="0"/>
    </xf>
    <xf numFmtId="0" fontId="6" fillId="42" borderId="34" xfId="157" applyFont="1" applyFill="1" applyBorder="1" applyAlignment="1" applyProtection="1">
      <protection locked="0"/>
    </xf>
    <xf numFmtId="0" fontId="107" fillId="0" borderId="0" xfId="158" applyFont="1" applyAlignment="1"/>
    <xf numFmtId="7" fontId="6" fillId="0" borderId="24" xfId="159" applyFont="1" applyBorder="1" applyAlignment="1" applyProtection="1">
      <alignment horizontal="center"/>
      <protection locked="0"/>
    </xf>
    <xf numFmtId="7" fontId="6" fillId="0" borderId="12" xfId="159" applyFont="1" applyBorder="1" applyAlignment="1" applyProtection="1">
      <alignment horizontal="center"/>
      <protection locked="0"/>
    </xf>
    <xf numFmtId="7" fontId="6" fillId="0" borderId="25" xfId="159" applyFont="1" applyFill="1" applyBorder="1" applyAlignment="1" applyProtection="1">
      <alignment horizontal="center"/>
      <protection locked="0"/>
    </xf>
    <xf numFmtId="0" fontId="6" fillId="42" borderId="54" xfId="157" applyFont="1" applyFill="1" applyBorder="1" applyAlignment="1" applyProtection="1">
      <alignment horizontal="center"/>
      <protection locked="0"/>
    </xf>
    <xf numFmtId="164" fontId="6" fillId="0" borderId="55" xfId="157" applyNumberFormat="1" applyFont="1" applyFill="1" applyBorder="1" applyAlignment="1" applyProtection="1">
      <alignment horizontal="center"/>
      <protection locked="0"/>
    </xf>
    <xf numFmtId="0" fontId="6" fillId="0" borderId="56" xfId="157" applyFont="1" applyBorder="1" applyAlignment="1" applyProtection="1">
      <alignment horizontal="left"/>
      <protection locked="0"/>
    </xf>
    <xf numFmtId="164" fontId="4" fillId="0" borderId="57" xfId="162" applyNumberFormat="1" applyFont="1" applyFill="1" applyBorder="1" applyProtection="1">
      <protection locked="0"/>
    </xf>
    <xf numFmtId="164" fontId="4" fillId="0" borderId="57" xfId="162" applyNumberFormat="1" applyFont="1" applyBorder="1" applyProtection="1">
      <protection locked="0"/>
    </xf>
    <xf numFmtId="164" fontId="4" fillId="0" borderId="58" xfId="162" applyNumberFormat="1" applyFont="1" applyFill="1" applyBorder="1" applyProtection="1">
      <protection locked="0"/>
    </xf>
    <xf numFmtId="0" fontId="7" fillId="0" borderId="32" xfId="157" applyFont="1" applyBorder="1" applyAlignment="1" applyProtection="1">
      <alignment horizontal="left" indent="1"/>
      <protection locked="0"/>
    </xf>
    <xf numFmtId="0" fontId="6" fillId="0" borderId="32" xfId="157" applyFont="1" applyBorder="1" applyAlignment="1" applyProtection="1">
      <alignment horizontal="left"/>
      <protection locked="0"/>
    </xf>
    <xf numFmtId="0" fontId="108" fillId="0" borderId="59" xfId="157" applyFont="1" applyBorder="1" applyAlignment="1" applyProtection="1">
      <alignment horizontal="left"/>
      <protection locked="0"/>
    </xf>
    <xf numFmtId="0" fontId="7" fillId="0" borderId="27" xfId="157" applyFont="1" applyBorder="1" applyProtection="1">
      <protection locked="0"/>
    </xf>
    <xf numFmtId="164" fontId="4" fillId="0" borderId="27" xfId="162" applyNumberFormat="1" applyFont="1" applyBorder="1" applyProtection="1">
      <protection locked="0"/>
    </xf>
    <xf numFmtId="44" fontId="108" fillId="0" borderId="27" xfId="163" applyFont="1" applyBorder="1" applyAlignment="1" applyProtection="1">
      <protection locked="0"/>
    </xf>
    <xf numFmtId="165" fontId="108" fillId="0" borderId="60" xfId="163" applyNumberFormat="1" applyFont="1" applyBorder="1" applyAlignment="1" applyProtection="1">
      <protection locked="0"/>
    </xf>
    <xf numFmtId="0" fontId="6" fillId="42" borderId="28" xfId="157" applyFont="1" applyFill="1" applyBorder="1" applyAlignment="1" applyProtection="1">
      <protection locked="0"/>
    </xf>
    <xf numFmtId="0" fontId="6" fillId="42" borderId="61" xfId="157" applyFont="1" applyFill="1" applyBorder="1" applyAlignment="1" applyProtection="1">
      <protection locked="0"/>
    </xf>
    <xf numFmtId="0" fontId="6" fillId="42" borderId="62" xfId="157" applyFont="1" applyFill="1" applyBorder="1" applyAlignment="1" applyProtection="1">
      <protection locked="0"/>
    </xf>
    <xf numFmtId="0" fontId="6" fillId="42" borderId="63" xfId="157" applyFont="1" applyFill="1" applyBorder="1" applyAlignment="1" applyProtection="1">
      <protection locked="0"/>
    </xf>
    <xf numFmtId="0" fontId="7" fillId="0" borderId="0" xfId="157" applyFont="1" applyAlignment="1" applyProtection="1">
      <alignment wrapText="1"/>
      <protection locked="0"/>
    </xf>
    <xf numFmtId="0" fontId="7" fillId="0" borderId="8" xfId="157" applyFont="1" applyBorder="1" applyAlignment="1" applyProtection="1">
      <alignment wrapText="1"/>
      <protection locked="0"/>
    </xf>
    <xf numFmtId="0" fontId="6" fillId="0" borderId="0" xfId="157" applyFont="1" applyBorder="1" applyAlignment="1" applyProtection="1">
      <alignment horizontal="center" wrapText="1"/>
      <protection locked="0"/>
    </xf>
    <xf numFmtId="0" fontId="7" fillId="0" borderId="0" xfId="157" applyFont="1" applyBorder="1" applyAlignment="1" applyProtection="1">
      <alignment wrapText="1"/>
      <protection locked="0"/>
    </xf>
    <xf numFmtId="0" fontId="107" fillId="0" borderId="0" xfId="158" applyFont="1" applyAlignment="1">
      <alignment wrapText="1"/>
    </xf>
    <xf numFmtId="164" fontId="11" fillId="0" borderId="0" xfId="21" applyNumberFormat="1" applyFont="1" applyFill="1" applyAlignment="1" applyProtection="1">
      <alignment wrapText="1"/>
      <protection locked="0"/>
    </xf>
    <xf numFmtId="0" fontId="8" fillId="0" borderId="7" xfId="0" applyFont="1" applyBorder="1" applyAlignment="1" applyProtection="1">
      <alignment horizontal="left"/>
      <protection locked="0"/>
    </xf>
    <xf numFmtId="0" fontId="8" fillId="0" borderId="57" xfId="0" applyFont="1" applyBorder="1" applyAlignment="1" applyProtection="1">
      <protection locked="0"/>
    </xf>
    <xf numFmtId="0" fontId="11" fillId="0" borderId="7" xfId="0" applyFont="1" applyBorder="1" applyAlignment="1" applyProtection="1">
      <protection locked="0"/>
    </xf>
    <xf numFmtId="0" fontId="11" fillId="0" borderId="57" xfId="0" applyFont="1" applyBorder="1" applyAlignment="1" applyProtection="1">
      <protection locked="0"/>
    </xf>
    <xf numFmtId="164" fontId="11" fillId="0" borderId="57" xfId="2" applyNumberFormat="1" applyFont="1" applyBorder="1" applyAlignment="1" applyProtection="1">
      <protection locked="0"/>
    </xf>
    <xf numFmtId="164" fontId="11" fillId="0" borderId="4" xfId="2" applyNumberFormat="1" applyFont="1" applyBorder="1" applyAlignment="1" applyProtection="1">
      <protection locked="0"/>
    </xf>
    <xf numFmtId="0" fontId="17" fillId="0" borderId="8" xfId="0" applyFont="1" applyFill="1" applyBorder="1" applyAlignment="1" applyProtection="1">
      <alignment horizontal="center"/>
      <protection locked="0"/>
    </xf>
    <xf numFmtId="0" fontId="11" fillId="0" borderId="0" xfId="0" applyFont="1" applyBorder="1" applyAlignment="1" applyProtection="1">
      <alignment wrapText="1"/>
      <protection locked="0"/>
    </xf>
    <xf numFmtId="0" fontId="8" fillId="0" borderId="8" xfId="0" applyFont="1" applyFill="1" applyBorder="1" applyAlignment="1" applyProtection="1">
      <alignment horizontal="left"/>
      <protection locked="0"/>
    </xf>
    <xf numFmtId="0" fontId="11" fillId="6" borderId="8" xfId="0" applyFont="1" applyFill="1" applyBorder="1" applyAlignment="1" applyProtection="1">
      <protection locked="0"/>
    </xf>
    <xf numFmtId="0" fontId="11" fillId="6" borderId="6" xfId="0" applyFont="1" applyFill="1" applyBorder="1" applyAlignment="1" applyProtection="1">
      <protection locked="0"/>
    </xf>
    <xf numFmtId="0" fontId="11" fillId="6" borderId="1" xfId="0" applyFont="1" applyFill="1" applyBorder="1" applyAlignment="1" applyProtection="1">
      <protection locked="0"/>
    </xf>
    <xf numFmtId="165" fontId="11" fillId="0" borderId="6" xfId="8" applyNumberFormat="1" applyFont="1" applyFill="1" applyBorder="1" applyAlignment="1" applyProtection="1">
      <protection locked="0"/>
    </xf>
    <xf numFmtId="0" fontId="11" fillId="0" borderId="1" xfId="0" quotePrefix="1" applyFont="1" applyFill="1" applyBorder="1" applyAlignment="1" applyProtection="1">
      <protection locked="0"/>
    </xf>
    <xf numFmtId="164" fontId="11" fillId="6" borderId="6" xfId="21" applyNumberFormat="1" applyFont="1" applyFill="1" applyBorder="1" applyAlignment="1" applyProtection="1">
      <protection locked="0"/>
    </xf>
    <xf numFmtId="9" fontId="11" fillId="0" borderId="1" xfId="22" applyFont="1" applyFill="1" applyBorder="1" applyAlignment="1" applyProtection="1">
      <protection locked="0"/>
    </xf>
    <xf numFmtId="164" fontId="11" fillId="0" borderId="1" xfId="2" applyNumberFormat="1" applyFont="1" applyFill="1" applyBorder="1" applyAlignment="1" applyProtection="1">
      <protection locked="0"/>
    </xf>
    <xf numFmtId="164" fontId="11" fillId="0" borderId="6" xfId="21" applyNumberFormat="1" applyFont="1" applyFill="1" applyBorder="1" applyAlignment="1" applyProtection="1">
      <protection locked="0"/>
    </xf>
    <xf numFmtId="166" fontId="11" fillId="0" borderId="1" xfId="15" applyNumberFormat="1" applyFont="1" applyFill="1" applyBorder="1" applyAlignment="1" applyProtection="1">
      <protection locked="0"/>
    </xf>
    <xf numFmtId="0" fontId="109" fillId="0" borderId="0" xfId="0" applyFont="1" applyAlignment="1">
      <alignment vertical="top"/>
    </xf>
    <xf numFmtId="0" fontId="109" fillId="0" borderId="0" xfId="0" applyFont="1" applyAlignment="1">
      <alignment horizontal="centerContinuous"/>
    </xf>
    <xf numFmtId="0" fontId="11" fillId="0" borderId="26" xfId="0" applyFont="1" applyBorder="1" applyAlignment="1" applyProtection="1">
      <alignment vertical="top" wrapText="1"/>
      <protection locked="0"/>
    </xf>
    <xf numFmtId="0" fontId="11" fillId="0" borderId="0" xfId="0" applyFont="1" applyAlignment="1" applyProtection="1">
      <alignment vertical="top" wrapText="1"/>
      <protection locked="0"/>
    </xf>
    <xf numFmtId="165" fontId="109" fillId="6" borderId="8" xfId="8" applyNumberFormat="1" applyFont="1" applyFill="1" applyBorder="1" applyAlignment="1" applyProtection="1">
      <protection locked="0"/>
    </xf>
    <xf numFmtId="0" fontId="11" fillId="0" borderId="0" xfId="0" applyFont="1" applyFill="1" applyBorder="1" applyAlignment="1" applyProtection="1">
      <alignment horizontal="left" vertical="top" wrapText="1"/>
      <protection locked="0"/>
    </xf>
    <xf numFmtId="165" fontId="11" fillId="0" borderId="0" xfId="8" applyNumberFormat="1"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11" fillId="5" borderId="11" xfId="0" applyFont="1" applyFill="1" applyBorder="1" applyAlignment="1" applyProtection="1">
      <alignment vertical="top" wrapText="1"/>
      <protection locked="0"/>
    </xf>
    <xf numFmtId="0" fontId="11" fillId="0" borderId="54" xfId="0" applyFont="1" applyFill="1" applyBorder="1" applyAlignment="1" applyProtection="1">
      <alignment vertical="top" wrapText="1"/>
      <protection locked="0"/>
    </xf>
    <xf numFmtId="165" fontId="11" fillId="0" borderId="55" xfId="8" applyNumberFormat="1" applyFont="1" applyFill="1" applyBorder="1" applyAlignment="1" applyProtection="1">
      <alignment vertical="top" wrapText="1"/>
      <protection locked="0"/>
    </xf>
    <xf numFmtId="0" fontId="11" fillId="0" borderId="73" xfId="0" applyFont="1" applyFill="1" applyBorder="1" applyAlignment="1" applyProtection="1">
      <alignment vertical="top" wrapText="1"/>
      <protection locked="0"/>
    </xf>
    <xf numFmtId="0" fontId="11" fillId="83" borderId="11" xfId="0" applyFont="1" applyFill="1" applyBorder="1" applyAlignment="1" applyProtection="1">
      <alignment vertical="top" wrapText="1"/>
      <protection locked="0"/>
    </xf>
    <xf numFmtId="0" fontId="11" fillId="0" borderId="66" xfId="0" applyFont="1" applyFill="1" applyBorder="1" applyAlignment="1" applyProtection="1">
      <alignment wrapText="1"/>
      <protection locked="0"/>
    </xf>
    <xf numFmtId="0" fontId="11" fillId="0" borderId="66" xfId="0" applyFont="1" applyBorder="1" applyAlignment="1" applyProtection="1">
      <alignment wrapText="1"/>
      <protection locked="0"/>
    </xf>
    <xf numFmtId="0" fontId="11" fillId="83" borderId="55" xfId="0" applyFont="1" applyFill="1" applyBorder="1" applyAlignment="1" applyProtection="1">
      <alignment wrapText="1"/>
      <protection locked="0"/>
    </xf>
    <xf numFmtId="0" fontId="11" fillId="0" borderId="74" xfId="0" applyFont="1" applyFill="1" applyBorder="1" applyAlignment="1" applyProtection="1">
      <alignment wrapText="1"/>
      <protection locked="0"/>
    </xf>
    <xf numFmtId="0" fontId="11" fillId="0" borderId="11" xfId="0" applyFont="1" applyBorder="1" applyAlignment="1" applyProtection="1">
      <alignment vertical="top" wrapText="1"/>
      <protection locked="0"/>
    </xf>
    <xf numFmtId="164" fontId="11" fillId="0" borderId="1" xfId="2" applyNumberFormat="1" applyFont="1" applyBorder="1" applyAlignment="1" applyProtection="1">
      <protection locked="0"/>
    </xf>
    <xf numFmtId="0" fontId="11" fillId="0" borderId="73" xfId="0" applyFont="1" applyBorder="1" applyAlignment="1" applyProtection="1">
      <alignment vertical="top" wrapText="1"/>
      <protection locked="0"/>
    </xf>
    <xf numFmtId="0" fontId="11" fillId="0" borderId="76" xfId="0" applyFont="1" applyFill="1" applyBorder="1" applyAlignment="1" applyProtection="1">
      <alignment wrapText="1"/>
      <protection locked="0"/>
    </xf>
    <xf numFmtId="0" fontId="11" fillId="0" borderId="77" xfId="0" applyFont="1" applyFill="1" applyBorder="1" applyAlignment="1" applyProtection="1">
      <alignment wrapText="1"/>
      <protection locked="0"/>
    </xf>
    <xf numFmtId="0" fontId="11" fillId="83" borderId="54" xfId="0" applyFont="1" applyFill="1" applyBorder="1" applyAlignment="1" applyProtection="1">
      <alignment vertical="top" wrapText="1"/>
      <protection locked="0"/>
    </xf>
    <xf numFmtId="0" fontId="11" fillId="0" borderId="55" xfId="0" applyFont="1" applyFill="1" applyBorder="1" applyAlignment="1" applyProtection="1">
      <alignment vertical="top" wrapText="1"/>
      <protection locked="0"/>
    </xf>
    <xf numFmtId="0" fontId="11" fillId="0" borderId="71" xfId="0" applyFont="1" applyFill="1" applyBorder="1" applyAlignment="1" applyProtection="1">
      <alignment vertical="top" wrapText="1"/>
      <protection locked="0"/>
    </xf>
    <xf numFmtId="0" fontId="8" fillId="0" borderId="71" xfId="0" applyFont="1" applyFill="1" applyBorder="1" applyAlignment="1" applyProtection="1">
      <alignment vertical="top" wrapText="1"/>
      <protection locked="0"/>
    </xf>
    <xf numFmtId="0" fontId="11" fillId="0" borderId="74" xfId="0" applyFont="1" applyFill="1" applyBorder="1" applyAlignment="1" applyProtection="1">
      <alignment vertical="top" wrapText="1"/>
      <protection locked="0"/>
    </xf>
    <xf numFmtId="165" fontId="11" fillId="5" borderId="71" xfId="8" applyNumberFormat="1" applyFont="1" applyFill="1" applyBorder="1" applyAlignment="1" applyProtection="1">
      <alignment vertical="top" wrapText="1"/>
      <protection locked="0"/>
    </xf>
    <xf numFmtId="0" fontId="11" fillId="5" borderId="73" xfId="0" applyFont="1" applyFill="1" applyBorder="1" applyAlignment="1" applyProtection="1">
      <alignment vertical="top" wrapText="1"/>
      <protection locked="0"/>
    </xf>
    <xf numFmtId="165" fontId="11" fillId="5" borderId="74" xfId="8" applyNumberFormat="1" applyFont="1" applyFill="1" applyBorder="1" applyAlignment="1" applyProtection="1">
      <alignment vertical="top" wrapText="1"/>
      <protection locked="0"/>
    </xf>
    <xf numFmtId="0" fontId="11" fillId="5" borderId="71" xfId="0" applyFont="1" applyFill="1" applyBorder="1" applyAlignment="1" applyProtection="1">
      <alignment vertical="top" wrapText="1"/>
      <protection locked="0"/>
    </xf>
    <xf numFmtId="0" fontId="8" fillId="0" borderId="73" xfId="0" applyFont="1" applyFill="1" applyBorder="1" applyAlignment="1" applyProtection="1">
      <alignment vertical="top" wrapText="1"/>
      <protection locked="0"/>
    </xf>
    <xf numFmtId="0" fontId="8" fillId="0" borderId="74" xfId="0" applyFont="1" applyFill="1" applyBorder="1" applyAlignment="1" applyProtection="1">
      <alignment vertical="top" wrapText="1"/>
      <protection locked="0"/>
    </xf>
    <xf numFmtId="0" fontId="8" fillId="5" borderId="73" xfId="0" applyFont="1" applyFill="1" applyBorder="1" applyAlignment="1" applyProtection="1">
      <alignment vertical="top" wrapText="1"/>
      <protection locked="0"/>
    </xf>
    <xf numFmtId="0" fontId="8" fillId="5" borderId="74" xfId="0" applyFont="1" applyFill="1" applyBorder="1" applyAlignment="1" applyProtection="1">
      <alignment vertical="top" wrapText="1"/>
      <protection locked="0"/>
    </xf>
    <xf numFmtId="0" fontId="11" fillId="0" borderId="55" xfId="0" applyFont="1" applyFill="1" applyBorder="1" applyAlignment="1" applyProtection="1">
      <alignment wrapText="1"/>
      <protection locked="0"/>
    </xf>
    <xf numFmtId="0" fontId="11" fillId="0" borderId="71" xfId="0" applyFont="1" applyFill="1" applyBorder="1" applyAlignment="1" applyProtection="1">
      <alignment wrapText="1"/>
      <protection locked="0"/>
    </xf>
    <xf numFmtId="164" fontId="11" fillId="0" borderId="0" xfId="2" applyNumberFormat="1" applyFont="1" applyFill="1" applyBorder="1" applyAlignment="1" applyProtection="1">
      <alignment wrapText="1"/>
      <protection locked="0"/>
    </xf>
    <xf numFmtId="164" fontId="8" fillId="0" borderId="0" xfId="2" applyNumberFormat="1" applyFont="1" applyFill="1" applyBorder="1" applyAlignment="1" applyProtection="1">
      <alignment wrapText="1"/>
      <protection locked="0"/>
    </xf>
    <xf numFmtId="164" fontId="8" fillId="0" borderId="0" xfId="21" applyNumberFormat="1" applyFont="1" applyFill="1" applyBorder="1" applyAlignment="1" applyProtection="1">
      <alignment wrapText="1"/>
      <protection locked="0"/>
    </xf>
    <xf numFmtId="164" fontId="20" fillId="0" borderId="0" xfId="2" applyNumberFormat="1" applyFont="1" applyFill="1" applyBorder="1" applyAlignment="1" applyProtection="1">
      <alignment wrapText="1"/>
      <protection locked="0"/>
    </xf>
    <xf numFmtId="164" fontId="11" fillId="0" borderId="0" xfId="2" applyNumberFormat="1" applyFont="1" applyFill="1" applyBorder="1" applyAlignment="1" applyProtection="1">
      <alignment vertical="top" wrapText="1"/>
      <protection locked="0"/>
    </xf>
    <xf numFmtId="164" fontId="8" fillId="0" borderId="0" xfId="2" applyNumberFormat="1" applyFont="1" applyFill="1" applyBorder="1" applyAlignment="1" applyProtection="1">
      <alignment vertical="top" wrapText="1"/>
      <protection locked="0"/>
    </xf>
    <xf numFmtId="0" fontId="23" fillId="0" borderId="84" xfId="0" applyFont="1" applyBorder="1" applyAlignment="1" applyProtection="1">
      <alignment wrapText="1"/>
      <protection locked="0"/>
    </xf>
    <xf numFmtId="0" fontId="23" fillId="0" borderId="68" xfId="0" applyFont="1" applyBorder="1" applyAlignment="1" applyProtection="1">
      <alignment wrapText="1"/>
      <protection locked="0"/>
    </xf>
    <xf numFmtId="164" fontId="11" fillId="0" borderId="1" xfId="2" applyNumberFormat="1" applyFont="1" applyFill="1" applyBorder="1" applyAlignment="1" applyProtection="1">
      <alignment vertical="top"/>
      <protection locked="0"/>
    </xf>
    <xf numFmtId="164" fontId="8" fillId="5" borderId="0" xfId="2" applyNumberFormat="1" applyFont="1" applyFill="1" applyBorder="1" applyAlignment="1" applyProtection="1">
      <alignment vertical="top"/>
      <protection locked="0"/>
    </xf>
    <xf numFmtId="0" fontId="11" fillId="0" borderId="2" xfId="0" applyFont="1" applyBorder="1" applyAlignment="1" applyProtection="1">
      <alignment wrapText="1"/>
      <protection locked="0"/>
    </xf>
    <xf numFmtId="0" fontId="8" fillId="0" borderId="2"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17" fillId="0" borderId="0" xfId="0" applyFont="1" applyFill="1" applyBorder="1" applyAlignment="1" applyProtection="1">
      <alignment vertical="center" wrapText="1"/>
      <protection locked="0"/>
    </xf>
    <xf numFmtId="164" fontId="22" fillId="0" borderId="0" xfId="2" applyNumberFormat="1" applyFont="1" applyFill="1" applyBorder="1" applyAlignment="1" applyProtection="1">
      <alignment wrapText="1"/>
      <protection locked="0"/>
    </xf>
    <xf numFmtId="164" fontId="110" fillId="0" borderId="0" xfId="2" applyNumberFormat="1" applyFont="1" applyFill="1" applyBorder="1" applyAlignment="1" applyProtection="1">
      <alignment wrapText="1"/>
      <protection locked="0"/>
    </xf>
    <xf numFmtId="164" fontId="11" fillId="0" borderId="0" xfId="21" applyNumberFormat="1" applyFont="1" applyFill="1" applyBorder="1" applyAlignment="1" applyProtection="1">
      <alignment wrapText="1"/>
      <protection locked="0"/>
    </xf>
    <xf numFmtId="164" fontId="11" fillId="0" borderId="0" xfId="2" applyNumberFormat="1" applyFont="1" applyFill="1" applyBorder="1" applyProtection="1">
      <protection locked="0"/>
    </xf>
    <xf numFmtId="164" fontId="8" fillId="7" borderId="84" xfId="2" applyNumberFormat="1" applyFont="1" applyFill="1" applyBorder="1" applyAlignment="1" applyProtection="1">
      <protection locked="0"/>
    </xf>
    <xf numFmtId="164" fontId="22" fillId="4" borderId="78" xfId="21" applyNumberFormat="1" applyFont="1" applyFill="1" applyBorder="1" applyAlignment="1" applyProtection="1">
      <protection locked="0"/>
    </xf>
    <xf numFmtId="164" fontId="22" fillId="4" borderId="61" xfId="2" applyNumberFormat="1" applyFont="1" applyFill="1" applyBorder="1" applyAlignment="1" applyProtection="1">
      <protection locked="0"/>
    </xf>
    <xf numFmtId="164" fontId="22" fillId="4" borderId="62" xfId="2" applyNumberFormat="1" applyFont="1" applyFill="1" applyBorder="1" applyAlignment="1" applyProtection="1">
      <protection locked="0"/>
    </xf>
    <xf numFmtId="0" fontId="11" fillId="0" borderId="12" xfId="0" applyFont="1" applyBorder="1" applyAlignment="1" applyProtection="1">
      <alignment wrapText="1"/>
      <protection locked="0"/>
    </xf>
    <xf numFmtId="0" fontId="11" fillId="0" borderId="66" xfId="0" applyFont="1" applyBorder="1" applyAlignment="1" applyProtection="1">
      <alignment vertical="top" wrapText="1"/>
      <protection locked="0"/>
    </xf>
    <xf numFmtId="0" fontId="11" fillId="0" borderId="69" xfId="0" applyFont="1" applyFill="1" applyBorder="1" applyAlignment="1" applyProtection="1">
      <alignment wrapText="1"/>
      <protection locked="0"/>
    </xf>
    <xf numFmtId="0" fontId="11" fillId="0" borderId="70" xfId="0" applyFont="1" applyFill="1" applyBorder="1" applyAlignment="1" applyProtection="1">
      <alignment wrapText="1"/>
      <protection locked="0"/>
    </xf>
    <xf numFmtId="0" fontId="11" fillId="0" borderId="72" xfId="0" applyFont="1" applyFill="1" applyBorder="1" applyAlignment="1" applyProtection="1">
      <alignment wrapText="1"/>
      <protection locked="0"/>
    </xf>
    <xf numFmtId="0" fontId="11" fillId="0" borderId="69" xfId="0" applyFont="1" applyFill="1" applyBorder="1" applyAlignment="1" applyProtection="1">
      <alignment vertical="top" wrapText="1"/>
      <protection locked="0"/>
    </xf>
    <xf numFmtId="0" fontId="11" fillId="0" borderId="70" xfId="0" applyFont="1" applyFill="1" applyBorder="1" applyAlignment="1" applyProtection="1">
      <alignment vertical="top" wrapText="1"/>
      <protection locked="0"/>
    </xf>
    <xf numFmtId="0" fontId="11" fillId="0" borderId="72" xfId="0" applyFont="1" applyFill="1" applyBorder="1" applyAlignment="1" applyProtection="1">
      <alignment vertical="top" wrapText="1"/>
      <protection locked="0"/>
    </xf>
    <xf numFmtId="164" fontId="11" fillId="0" borderId="69" xfId="21" applyNumberFormat="1" applyFont="1" applyFill="1" applyBorder="1" applyAlignment="1" applyProtection="1">
      <alignment vertical="top" wrapText="1"/>
      <protection locked="0"/>
    </xf>
    <xf numFmtId="164" fontId="11" fillId="5" borderId="70" xfId="21" applyNumberFormat="1" applyFont="1" applyFill="1" applyBorder="1" applyAlignment="1" applyProtection="1">
      <alignment vertical="top" wrapText="1"/>
      <protection locked="0"/>
    </xf>
    <xf numFmtId="164" fontId="11" fillId="5" borderId="72" xfId="21" applyNumberFormat="1" applyFont="1" applyFill="1" applyBorder="1" applyAlignment="1" applyProtection="1">
      <alignment vertical="top" wrapText="1"/>
      <protection locked="0"/>
    </xf>
    <xf numFmtId="0" fontId="11" fillId="5" borderId="70" xfId="0" applyFont="1" applyFill="1" applyBorder="1" applyAlignment="1" applyProtection="1">
      <alignment vertical="top" wrapText="1"/>
      <protection locked="0"/>
    </xf>
    <xf numFmtId="0" fontId="8" fillId="0" borderId="72" xfId="0" applyFont="1" applyFill="1" applyBorder="1" applyAlignment="1" applyProtection="1">
      <alignment vertical="top" wrapText="1"/>
      <protection locked="0"/>
    </xf>
    <xf numFmtId="0" fontId="8" fillId="5" borderId="72" xfId="0" applyFont="1" applyFill="1" applyBorder="1" applyAlignment="1" applyProtection="1">
      <alignment vertical="top" wrapText="1"/>
      <protection locked="0"/>
    </xf>
    <xf numFmtId="0" fontId="111" fillId="0" borderId="67" xfId="0" applyFont="1" applyBorder="1" applyAlignment="1" applyProtection="1">
      <alignment wrapText="1"/>
      <protection locked="0"/>
    </xf>
    <xf numFmtId="164" fontId="11" fillId="0" borderId="10" xfId="2" applyNumberFormat="1" applyFont="1" applyBorder="1" applyAlignment="1" applyProtection="1">
      <protection locked="0"/>
    </xf>
    <xf numFmtId="0" fontId="11" fillId="6" borderId="0" xfId="0" applyFont="1" applyFill="1" applyBorder="1" applyAlignment="1" applyProtection="1">
      <alignment horizontal="left" vertical="top" wrapText="1"/>
      <protection locked="0"/>
    </xf>
    <xf numFmtId="0" fontId="109" fillId="0" borderId="0" xfId="0" applyFont="1"/>
    <xf numFmtId="0" fontId="112" fillId="0" borderId="0" xfId="0" applyFont="1"/>
    <xf numFmtId="0" fontId="16" fillId="0" borderId="0" xfId="0" applyFont="1"/>
    <xf numFmtId="0" fontId="17" fillId="7" borderId="64" xfId="0" applyFont="1" applyFill="1" applyBorder="1"/>
    <xf numFmtId="0" fontId="11" fillId="0" borderId="65" xfId="0" applyFont="1" applyBorder="1" applyAlignment="1">
      <alignment vertical="top" wrapText="1"/>
    </xf>
    <xf numFmtId="0" fontId="110" fillId="0" borderId="0" xfId="0" applyFont="1"/>
    <xf numFmtId="0" fontId="11" fillId="0" borderId="8" xfId="0" applyFont="1" applyBorder="1" applyAlignment="1">
      <alignment horizontal="center" wrapText="1"/>
    </xf>
    <xf numFmtId="0" fontId="11" fillId="0" borderId="0" xfId="0" applyFont="1" applyBorder="1" applyAlignment="1">
      <alignment horizontal="center" wrapText="1"/>
    </xf>
    <xf numFmtId="0" fontId="11" fillId="0" borderId="2" xfId="0" applyFont="1" applyBorder="1" applyAlignment="1">
      <alignment horizontal="center" wrapText="1"/>
    </xf>
    <xf numFmtId="0" fontId="8" fillId="0" borderId="7"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45" fillId="0" borderId="1" xfId="0" applyFont="1" applyBorder="1" applyAlignment="1" applyProtection="1">
      <alignment horizontal="center"/>
      <protection locked="0"/>
    </xf>
    <xf numFmtId="0" fontId="11" fillId="0" borderId="55"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74" xfId="0" applyFont="1" applyFill="1" applyBorder="1" applyAlignment="1" applyProtection="1">
      <alignment horizontal="left" vertical="center" wrapText="1"/>
      <protection locked="0"/>
    </xf>
    <xf numFmtId="0" fontId="8" fillId="0" borderId="7"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0" xfId="0" applyFont="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11" fillId="0" borderId="55" xfId="0" applyFont="1" applyFill="1" applyBorder="1" applyAlignment="1" applyProtection="1">
      <alignment horizontal="left" vertical="top" wrapText="1"/>
      <protection locked="0"/>
    </xf>
    <xf numFmtId="0" fontId="11" fillId="0" borderId="71" xfId="0" applyFont="1" applyFill="1" applyBorder="1" applyAlignment="1" applyProtection="1">
      <alignment horizontal="left" vertical="top" wrapText="1"/>
      <protection locked="0"/>
    </xf>
    <xf numFmtId="0" fontId="11" fillId="0" borderId="74" xfId="0" applyFont="1" applyFill="1" applyBorder="1" applyAlignment="1" applyProtection="1">
      <alignment horizontal="left" vertical="top" wrapText="1"/>
      <protection locked="0"/>
    </xf>
    <xf numFmtId="0" fontId="11" fillId="0" borderId="78"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79" xfId="0" applyFont="1" applyFill="1" applyBorder="1" applyAlignment="1" applyProtection="1">
      <alignment horizontal="left" vertical="top" wrapText="1"/>
      <protection locked="0"/>
    </xf>
    <xf numFmtId="0" fontId="11" fillId="83" borderId="55" xfId="0" applyFont="1" applyFill="1" applyBorder="1" applyAlignment="1" applyProtection="1">
      <alignment horizontal="left" vertical="center" wrapText="1"/>
      <protection locked="0"/>
    </xf>
    <xf numFmtId="0" fontId="11" fillId="83" borderId="71" xfId="0" applyFont="1" applyFill="1" applyBorder="1" applyAlignment="1" applyProtection="1">
      <alignment horizontal="left" vertical="center" wrapText="1"/>
      <protection locked="0"/>
    </xf>
    <xf numFmtId="0" fontId="11" fillId="83" borderId="74" xfId="0" applyFont="1" applyFill="1" applyBorder="1" applyAlignment="1" applyProtection="1">
      <alignment horizontal="left" vertical="center" wrapText="1"/>
      <protection locked="0"/>
    </xf>
    <xf numFmtId="0" fontId="8" fillId="0" borderId="64" xfId="0" applyFont="1" applyBorder="1" applyAlignment="1" applyProtection="1">
      <alignment horizontal="center" wrapText="1"/>
      <protection locked="0"/>
    </xf>
    <xf numFmtId="0" fontId="8" fillId="0" borderId="26" xfId="0" applyFont="1" applyBorder="1" applyAlignment="1" applyProtection="1">
      <alignment horizontal="center" wrapText="1"/>
      <protection locked="0"/>
    </xf>
    <xf numFmtId="0" fontId="8" fillId="0" borderId="65" xfId="0" applyFont="1" applyBorder="1" applyAlignment="1" applyProtection="1">
      <alignment horizontal="center" wrapText="1"/>
      <protection locked="0"/>
    </xf>
    <xf numFmtId="0" fontId="11" fillId="0" borderId="76" xfId="0" applyFont="1" applyFill="1" applyBorder="1" applyAlignment="1" applyProtection="1">
      <alignment horizontal="center" vertical="center" wrapText="1"/>
      <protection locked="0"/>
    </xf>
    <xf numFmtId="0" fontId="11" fillId="0" borderId="83" xfId="0" applyFont="1" applyFill="1" applyBorder="1" applyAlignment="1" applyProtection="1">
      <alignment horizontal="center" vertical="center" wrapText="1"/>
      <protection locked="0"/>
    </xf>
    <xf numFmtId="0" fontId="11" fillId="0" borderId="77" xfId="0" applyFont="1" applyFill="1" applyBorder="1" applyAlignment="1" applyProtection="1">
      <alignment horizontal="center" vertical="center" wrapText="1"/>
      <protection locked="0"/>
    </xf>
    <xf numFmtId="0" fontId="11" fillId="0" borderId="80" xfId="0" applyFont="1" applyFill="1" applyBorder="1" applyAlignment="1" applyProtection="1">
      <alignment horizontal="left" vertical="top" wrapText="1"/>
      <protection locked="0"/>
    </xf>
    <xf numFmtId="0" fontId="11" fillId="0" borderId="81" xfId="0" applyFont="1" applyFill="1" applyBorder="1" applyAlignment="1" applyProtection="1">
      <alignment horizontal="left" vertical="top" wrapText="1"/>
      <protection locked="0"/>
    </xf>
    <xf numFmtId="0" fontId="11" fillId="0" borderId="82" xfId="0" applyFont="1" applyFill="1" applyBorder="1" applyAlignment="1" applyProtection="1">
      <alignment horizontal="left" vertical="top" wrapText="1"/>
      <protection locked="0"/>
    </xf>
    <xf numFmtId="0" fontId="11" fillId="83" borderId="75" xfId="0" applyFont="1" applyFill="1" applyBorder="1" applyAlignment="1" applyProtection="1">
      <alignment horizontal="left" vertical="center" wrapText="1"/>
      <protection locked="0"/>
    </xf>
    <xf numFmtId="0" fontId="11" fillId="83" borderId="26" xfId="0" applyFont="1" applyFill="1" applyBorder="1" applyAlignment="1" applyProtection="1">
      <alignment horizontal="left" vertical="center" wrapText="1"/>
      <protection locked="0"/>
    </xf>
    <xf numFmtId="0" fontId="11" fillId="83" borderId="65" xfId="0" applyFont="1" applyFill="1" applyBorder="1" applyAlignment="1" applyProtection="1">
      <alignment horizontal="left" vertical="center" wrapText="1"/>
      <protection locked="0"/>
    </xf>
    <xf numFmtId="0" fontId="8" fillId="0" borderId="8" xfId="0" applyFont="1" applyBorder="1" applyAlignment="1" applyProtection="1">
      <alignment horizontal="center" wrapText="1"/>
      <protection locked="0"/>
    </xf>
    <xf numFmtId="0" fontId="43" fillId="0" borderId="0" xfId="156" applyFont="1" applyAlignment="1" applyProtection="1">
      <alignment horizontal="center"/>
      <protection locked="0"/>
    </xf>
    <xf numFmtId="0" fontId="43" fillId="0" borderId="2" xfId="156" applyFont="1" applyBorder="1" applyAlignment="1" applyProtection="1">
      <alignment horizontal="center"/>
      <protection locked="0"/>
    </xf>
  </cellXfs>
  <cellStyles count="448">
    <cellStyle name="_07. FY11 Operational cost APRO Share cost RP Thailand " xfId="164" xr:uid="{00000000-0005-0000-0000-000000000000}"/>
    <cellStyle name="_07. FY11 PQC Operation Cost- Jeff July 2010 " xfId="165" xr:uid="{00000000-0005-0000-0000-000001000000}"/>
    <cellStyle name="_07. Research - FY11 Operational Cost (Rate 32)" xfId="166" xr:uid="{00000000-0005-0000-0000-000002000000}"/>
    <cellStyle name="_APRO FY11 Targets" xfId="167" xr:uid="{00000000-0005-0000-0000-000003000000}"/>
    <cellStyle name="_Cambodia-APRO FY11 LOE Planning (2Aug.10) final" xfId="168" xr:uid="{00000000-0005-0000-0000-000004000000}"/>
    <cellStyle name="_China FY 08 Severance" xfId="169" xr:uid="{00000000-0005-0000-0000-000005000000}"/>
    <cellStyle name="_China FY 08 Severance 2" xfId="170" xr:uid="{00000000-0005-0000-0000-000006000000}"/>
    <cellStyle name="_China FY 08 Severance 3" xfId="171" xr:uid="{00000000-0005-0000-0000-000007000000}"/>
    <cellStyle name="_FY10 G&amp;A Report Forecast- Jul23,2010 -Realistic-AA" xfId="172" xr:uid="{00000000-0005-0000-0000-000008000000}"/>
    <cellStyle name="_India-APRO FY11 LOE Planning (27 Jul 10)" xfId="173" xr:uid="{00000000-0005-0000-0000-000009000000}"/>
    <cellStyle name="_India-APRO FY11 LOE Planning (27 Jul 10) final" xfId="174" xr:uid="{00000000-0005-0000-0000-00000A000000}"/>
    <cellStyle name="_Nepal-APRO FY11 LOE Planning (16Jul.10)" xfId="175" xr:uid="{00000000-0005-0000-0000-00000B000000}"/>
    <cellStyle name="_Pakistan-APRO FY11 LOE Planning (28Jul 10)" xfId="176" xr:uid="{00000000-0005-0000-0000-00000C000000}"/>
    <cellStyle name="_Vietnam-APRO FY11 LOE Planning (15Jul 10)" xfId="177" xr:uid="{00000000-0005-0000-0000-00000D000000}"/>
    <cellStyle name="0,0_x000d__x000a_NA_x000d__x000a_" xfId="3" xr:uid="{00000000-0005-0000-0000-00000E000000}"/>
    <cellStyle name="20% - Accent1 2" xfId="115" xr:uid="{00000000-0005-0000-0000-00000F000000}"/>
    <cellStyle name="20% - Accent1 3" xfId="178" xr:uid="{00000000-0005-0000-0000-000010000000}"/>
    <cellStyle name="20% - Accent2 2" xfId="116" xr:uid="{00000000-0005-0000-0000-000011000000}"/>
    <cellStyle name="20% - Accent2 3" xfId="179" xr:uid="{00000000-0005-0000-0000-000012000000}"/>
    <cellStyle name="20% - Accent3 2" xfId="117" xr:uid="{00000000-0005-0000-0000-000013000000}"/>
    <cellStyle name="20% - Accent3 3" xfId="180" xr:uid="{00000000-0005-0000-0000-000014000000}"/>
    <cellStyle name="20% - Accent4 2" xfId="118" xr:uid="{00000000-0005-0000-0000-000015000000}"/>
    <cellStyle name="20% - Accent4 3" xfId="181" xr:uid="{00000000-0005-0000-0000-000016000000}"/>
    <cellStyle name="20% - Accent5 2" xfId="119" xr:uid="{00000000-0005-0000-0000-000017000000}"/>
    <cellStyle name="20% - Accent5 3" xfId="182" xr:uid="{00000000-0005-0000-0000-000018000000}"/>
    <cellStyle name="20% - Accent6 2" xfId="120" xr:uid="{00000000-0005-0000-0000-000019000000}"/>
    <cellStyle name="20% - Accent6 3" xfId="183" xr:uid="{00000000-0005-0000-0000-00001A000000}"/>
    <cellStyle name="20% - アクセント 1" xfId="184" xr:uid="{00000000-0005-0000-0000-00001B000000}"/>
    <cellStyle name="20% - アクセント 2" xfId="185" xr:uid="{00000000-0005-0000-0000-00001C000000}"/>
    <cellStyle name="20% - アクセント 3" xfId="186" xr:uid="{00000000-0005-0000-0000-00001D000000}"/>
    <cellStyle name="20% - アクセント 4" xfId="187" xr:uid="{00000000-0005-0000-0000-00001E000000}"/>
    <cellStyle name="20% - アクセント 5" xfId="188" xr:uid="{00000000-0005-0000-0000-00001F000000}"/>
    <cellStyle name="20% - アクセント 6" xfId="189" xr:uid="{00000000-0005-0000-0000-000020000000}"/>
    <cellStyle name="40% - Accent1 2" xfId="121" xr:uid="{00000000-0005-0000-0000-000021000000}"/>
    <cellStyle name="40% - Accent1 3" xfId="190" xr:uid="{00000000-0005-0000-0000-000022000000}"/>
    <cellStyle name="40% - Accent2 2" xfId="122" xr:uid="{00000000-0005-0000-0000-000023000000}"/>
    <cellStyle name="40% - Accent2 3" xfId="191" xr:uid="{00000000-0005-0000-0000-000024000000}"/>
    <cellStyle name="40% - Accent3 2" xfId="123" xr:uid="{00000000-0005-0000-0000-000025000000}"/>
    <cellStyle name="40% - Accent3 3" xfId="192" xr:uid="{00000000-0005-0000-0000-000026000000}"/>
    <cellStyle name="40% - Accent4 2" xfId="124" xr:uid="{00000000-0005-0000-0000-000027000000}"/>
    <cellStyle name="40% - Accent4 3" xfId="193" xr:uid="{00000000-0005-0000-0000-000028000000}"/>
    <cellStyle name="40% - Accent5 2" xfId="125" xr:uid="{00000000-0005-0000-0000-000029000000}"/>
    <cellStyle name="40% - Accent5 3" xfId="194" xr:uid="{00000000-0005-0000-0000-00002A000000}"/>
    <cellStyle name="40% - Accent6 2" xfId="126" xr:uid="{00000000-0005-0000-0000-00002B000000}"/>
    <cellStyle name="40% - Accent6 3" xfId="195" xr:uid="{00000000-0005-0000-0000-00002C000000}"/>
    <cellStyle name="40% - アクセント 1" xfId="196" xr:uid="{00000000-0005-0000-0000-00002D000000}"/>
    <cellStyle name="40% - アクセント 2" xfId="197" xr:uid="{00000000-0005-0000-0000-00002E000000}"/>
    <cellStyle name="40% - アクセント 3" xfId="198" xr:uid="{00000000-0005-0000-0000-00002F000000}"/>
    <cellStyle name="40% - アクセント 4" xfId="199" xr:uid="{00000000-0005-0000-0000-000030000000}"/>
    <cellStyle name="40% - アクセント 5" xfId="200" xr:uid="{00000000-0005-0000-0000-000031000000}"/>
    <cellStyle name="40% - アクセント 6" xfId="201" xr:uid="{00000000-0005-0000-0000-000032000000}"/>
    <cellStyle name="60% - Accent1 2" xfId="127" xr:uid="{00000000-0005-0000-0000-000033000000}"/>
    <cellStyle name="60% - Accent1 3" xfId="202" xr:uid="{00000000-0005-0000-0000-000034000000}"/>
    <cellStyle name="60% - Accent2 2" xfId="128" xr:uid="{00000000-0005-0000-0000-000035000000}"/>
    <cellStyle name="60% - Accent2 3" xfId="203" xr:uid="{00000000-0005-0000-0000-000036000000}"/>
    <cellStyle name="60% - Accent3 2" xfId="129" xr:uid="{00000000-0005-0000-0000-000037000000}"/>
    <cellStyle name="60% - Accent3 3" xfId="204" xr:uid="{00000000-0005-0000-0000-000038000000}"/>
    <cellStyle name="60% - Accent4 2" xfId="130" xr:uid="{00000000-0005-0000-0000-000039000000}"/>
    <cellStyle name="60% - Accent4 3" xfId="205" xr:uid="{00000000-0005-0000-0000-00003A000000}"/>
    <cellStyle name="60% - Accent5 2" xfId="131" xr:uid="{00000000-0005-0000-0000-00003B000000}"/>
    <cellStyle name="60% - Accent5 3" xfId="206" xr:uid="{00000000-0005-0000-0000-00003C000000}"/>
    <cellStyle name="60% - Accent6 2" xfId="132" xr:uid="{00000000-0005-0000-0000-00003D000000}"/>
    <cellStyle name="60% - Accent6 3" xfId="207" xr:uid="{00000000-0005-0000-0000-00003E000000}"/>
    <cellStyle name="60% - アクセント 1" xfId="208" xr:uid="{00000000-0005-0000-0000-00003F000000}"/>
    <cellStyle name="60% - アクセント 2" xfId="209" xr:uid="{00000000-0005-0000-0000-000040000000}"/>
    <cellStyle name="60% - アクセント 3" xfId="210" xr:uid="{00000000-0005-0000-0000-000041000000}"/>
    <cellStyle name="60% - アクセント 4" xfId="211" xr:uid="{00000000-0005-0000-0000-000042000000}"/>
    <cellStyle name="60% - アクセント 5" xfId="212" xr:uid="{00000000-0005-0000-0000-000043000000}"/>
    <cellStyle name="60% - アクセント 6" xfId="213" xr:uid="{00000000-0005-0000-0000-000044000000}"/>
    <cellStyle name="AA-Unhidden" xfId="214" xr:uid="{00000000-0005-0000-0000-000045000000}"/>
    <cellStyle name="Accent1 2" xfId="133" xr:uid="{00000000-0005-0000-0000-000046000000}"/>
    <cellStyle name="Accent1 3" xfId="215" xr:uid="{00000000-0005-0000-0000-000047000000}"/>
    <cellStyle name="Accent1 4" xfId="216" xr:uid="{00000000-0005-0000-0000-000048000000}"/>
    <cellStyle name="Accent2 2" xfId="134" xr:uid="{00000000-0005-0000-0000-000049000000}"/>
    <cellStyle name="Accent2 3" xfId="217" xr:uid="{00000000-0005-0000-0000-00004A000000}"/>
    <cellStyle name="Accent2 4" xfId="218" xr:uid="{00000000-0005-0000-0000-00004B000000}"/>
    <cellStyle name="Accent3 2" xfId="135" xr:uid="{00000000-0005-0000-0000-00004C000000}"/>
    <cellStyle name="Accent3 3" xfId="219" xr:uid="{00000000-0005-0000-0000-00004D000000}"/>
    <cellStyle name="Accent3 4" xfId="220" xr:uid="{00000000-0005-0000-0000-00004E000000}"/>
    <cellStyle name="Accent4 2" xfId="136" xr:uid="{00000000-0005-0000-0000-00004F000000}"/>
    <cellStyle name="Accent4 3" xfId="221" xr:uid="{00000000-0005-0000-0000-000050000000}"/>
    <cellStyle name="Accent4 4" xfId="222" xr:uid="{00000000-0005-0000-0000-000051000000}"/>
    <cellStyle name="Accent5 2" xfId="137" xr:uid="{00000000-0005-0000-0000-000052000000}"/>
    <cellStyle name="Accent5 3" xfId="223" xr:uid="{00000000-0005-0000-0000-000053000000}"/>
    <cellStyle name="Accent5 4" xfId="224" xr:uid="{00000000-0005-0000-0000-000054000000}"/>
    <cellStyle name="Accent6 2" xfId="138" xr:uid="{00000000-0005-0000-0000-000055000000}"/>
    <cellStyle name="Accent6 3" xfId="225" xr:uid="{00000000-0005-0000-0000-000056000000}"/>
    <cellStyle name="Accent6 4" xfId="226" xr:uid="{00000000-0005-0000-0000-000057000000}"/>
    <cellStyle name="Bad 2" xfId="139" xr:uid="{00000000-0005-0000-0000-000058000000}"/>
    <cellStyle name="Bad 3" xfId="227" xr:uid="{00000000-0005-0000-0000-000059000000}"/>
    <cellStyle name="BB-Hidden" xfId="228" xr:uid="{00000000-0005-0000-0000-00005A000000}"/>
    <cellStyle name="Budget Input" xfId="229" xr:uid="{00000000-0005-0000-0000-00005B000000}"/>
    <cellStyle name="Calc Currency (0)" xfId="230" xr:uid="{00000000-0005-0000-0000-00005C000000}"/>
    <cellStyle name="Calculation 2" xfId="140" xr:uid="{00000000-0005-0000-0000-00005D000000}"/>
    <cellStyle name="Calculation 3" xfId="231" xr:uid="{00000000-0005-0000-0000-00005E000000}"/>
    <cellStyle name="cf1" xfId="232" xr:uid="{00000000-0005-0000-0000-00005F000000}"/>
    <cellStyle name="cf2" xfId="233" xr:uid="{00000000-0005-0000-0000-000060000000}"/>
    <cellStyle name="cf3" xfId="234" xr:uid="{00000000-0005-0000-0000-000061000000}"/>
    <cellStyle name="Check Cell 2" xfId="141" xr:uid="{00000000-0005-0000-0000-000062000000}"/>
    <cellStyle name="Check Cell 3" xfId="235" xr:uid="{00000000-0005-0000-0000-000063000000}"/>
    <cellStyle name="Code" xfId="4" xr:uid="{00000000-0005-0000-0000-000064000000}"/>
    <cellStyle name="Code 2" xfId="236" xr:uid="{00000000-0005-0000-0000-000065000000}"/>
    <cellStyle name="Code 3" xfId="237" xr:uid="{00000000-0005-0000-0000-000066000000}"/>
    <cellStyle name="Comma" xfId="21" builtinId="3"/>
    <cellStyle name="Comma 2" xfId="2" xr:uid="{00000000-0005-0000-0000-000068000000}"/>
    <cellStyle name="Comma 2 2" xfId="5" xr:uid="{00000000-0005-0000-0000-000069000000}"/>
    <cellStyle name="Comma 2 2 2" xfId="238" xr:uid="{00000000-0005-0000-0000-00006A000000}"/>
    <cellStyle name="Comma 2 2 3" xfId="239" xr:uid="{00000000-0005-0000-0000-00006B000000}"/>
    <cellStyle name="Comma 2 3" xfId="114" xr:uid="{00000000-0005-0000-0000-00006C000000}"/>
    <cellStyle name="Comma 2 4" xfId="240" xr:uid="{00000000-0005-0000-0000-00006D000000}"/>
    <cellStyle name="Comma 2_CHF Armenia SSIP Budget 08 22 2009 Final Internal" xfId="241" xr:uid="{00000000-0005-0000-0000-00006E000000}"/>
    <cellStyle name="Comma 3" xfId="6" xr:uid="{00000000-0005-0000-0000-00006F000000}"/>
    <cellStyle name="Comma 3 2" xfId="242" xr:uid="{00000000-0005-0000-0000-000070000000}"/>
    <cellStyle name="Comma 3 3" xfId="243" xr:uid="{00000000-0005-0000-0000-000071000000}"/>
    <cellStyle name="Comma 4" xfId="7" xr:uid="{00000000-0005-0000-0000-000072000000}"/>
    <cellStyle name="Comma 4 2" xfId="244" xr:uid="{00000000-0005-0000-0000-000073000000}"/>
    <cellStyle name="Comma 4 3" xfId="245" xr:uid="{00000000-0005-0000-0000-000074000000}"/>
    <cellStyle name="Comma 4 4" xfId="246" xr:uid="{00000000-0005-0000-0000-000075000000}"/>
    <cellStyle name="Comma 5" xfId="112" xr:uid="{00000000-0005-0000-0000-000076000000}"/>
    <cellStyle name="Comma 6" xfId="161" xr:uid="{00000000-0005-0000-0000-000077000000}"/>
    <cellStyle name="Comma_4.11 Final JHP Senegal_MCH" xfId="162" xr:uid="{00000000-0005-0000-0000-000078000000}"/>
    <cellStyle name="Comma0" xfId="247" xr:uid="{00000000-0005-0000-0000-000079000000}"/>
    <cellStyle name="Comma0 - Style2" xfId="248" xr:uid="{00000000-0005-0000-0000-00007A000000}"/>
    <cellStyle name="Comma0 2" xfId="249" xr:uid="{00000000-0005-0000-0000-00007B000000}"/>
    <cellStyle name="Curren - Style1" xfId="250" xr:uid="{00000000-0005-0000-0000-00007C000000}"/>
    <cellStyle name="Curren - Style3" xfId="251" xr:uid="{00000000-0005-0000-0000-00007D000000}"/>
    <cellStyle name="Currency" xfId="23" builtinId="4"/>
    <cellStyle name="Currency 2" xfId="8" xr:uid="{00000000-0005-0000-0000-00007F000000}"/>
    <cellStyle name="Currency 2 2" xfId="9" xr:uid="{00000000-0005-0000-0000-000080000000}"/>
    <cellStyle name="Currency 2 2 2" xfId="252" xr:uid="{00000000-0005-0000-0000-000081000000}"/>
    <cellStyle name="Currency 2 3" xfId="253" xr:uid="{00000000-0005-0000-0000-000082000000}"/>
    <cellStyle name="Currency 3" xfId="10" xr:uid="{00000000-0005-0000-0000-000083000000}"/>
    <cellStyle name="Currency 4" xfId="159" xr:uid="{00000000-0005-0000-0000-000084000000}"/>
    <cellStyle name="Currency 6" xfId="254" xr:uid="{00000000-0005-0000-0000-000085000000}"/>
    <cellStyle name="Currency_4.11 Final JHP Senegal_MCH" xfId="163" xr:uid="{00000000-0005-0000-0000-000086000000}"/>
    <cellStyle name="Currency0" xfId="255" xr:uid="{00000000-0005-0000-0000-000087000000}"/>
    <cellStyle name="Currency0 2" xfId="256" xr:uid="{00000000-0005-0000-0000-000088000000}"/>
    <cellStyle name="Custom - Style1" xfId="257" xr:uid="{00000000-0005-0000-0000-000089000000}"/>
    <cellStyle name="Data   - Style2" xfId="258" xr:uid="{00000000-0005-0000-0000-00008A000000}"/>
    <cellStyle name="Date" xfId="259" xr:uid="{00000000-0005-0000-0000-00008B000000}"/>
    <cellStyle name="Date 2" xfId="260" xr:uid="{00000000-0005-0000-0000-00008C000000}"/>
    <cellStyle name="Encabezado 2" xfId="261" xr:uid="{00000000-0005-0000-0000-00008D000000}"/>
    <cellStyle name="Euro" xfId="262" xr:uid="{00000000-0005-0000-0000-00008E000000}"/>
    <cellStyle name="Explanatory Text 2" xfId="142" xr:uid="{00000000-0005-0000-0000-00008F000000}"/>
    <cellStyle name="Explanatory Text 3" xfId="263" xr:uid="{00000000-0005-0000-0000-000090000000}"/>
    <cellStyle name="Fixed" xfId="11" xr:uid="{00000000-0005-0000-0000-000091000000}"/>
    <cellStyle name="Fixed 2" xfId="264" xr:uid="{00000000-0005-0000-0000-000092000000}"/>
    <cellStyle name="Fixed 3" xfId="265" xr:uid="{00000000-0005-0000-0000-000093000000}"/>
    <cellStyle name="Followed Hyperlink" xfId="24"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RxAmtStyle" xfId="266" xr:uid="{00000000-0005-0000-0000-0000BF000000}"/>
    <cellStyle name="FRxCurrStyle" xfId="267" xr:uid="{00000000-0005-0000-0000-0000C0000000}"/>
    <cellStyle name="FRxPcntStyle" xfId="268" xr:uid="{00000000-0005-0000-0000-0000C1000000}"/>
    <cellStyle name="Good 2" xfId="143" xr:uid="{00000000-0005-0000-0000-0000C2000000}"/>
    <cellStyle name="Good 3" xfId="269" xr:uid="{00000000-0005-0000-0000-0000C3000000}"/>
    <cellStyle name="Header1" xfId="270" xr:uid="{00000000-0005-0000-0000-0000C4000000}"/>
    <cellStyle name="Header2" xfId="271" xr:uid="{00000000-0005-0000-0000-0000C5000000}"/>
    <cellStyle name="Heading 1 2" xfId="144" xr:uid="{00000000-0005-0000-0000-0000C6000000}"/>
    <cellStyle name="Heading 1 3" xfId="272" xr:uid="{00000000-0005-0000-0000-0000C7000000}"/>
    <cellStyle name="Heading 2 2" xfId="145" xr:uid="{00000000-0005-0000-0000-0000C8000000}"/>
    <cellStyle name="Heading 2 3" xfId="273" xr:uid="{00000000-0005-0000-0000-0000C9000000}"/>
    <cellStyle name="Heading 3 2" xfId="146" xr:uid="{00000000-0005-0000-0000-0000CA000000}"/>
    <cellStyle name="Heading 3 3" xfId="274" xr:uid="{00000000-0005-0000-0000-0000CB000000}"/>
    <cellStyle name="Heading 4 2" xfId="147" xr:uid="{00000000-0005-0000-0000-0000CC000000}"/>
    <cellStyle name="Heading 4 3" xfId="275" xr:uid="{00000000-0005-0000-0000-0000CD000000}"/>
    <cellStyle name="Heading1" xfId="276" xr:uid="{00000000-0005-0000-0000-0000CE000000}"/>
    <cellStyle name="Heading2" xfId="277" xr:uid="{00000000-0005-0000-0000-0000CF000000}"/>
    <cellStyle name="Hyperlink 10" xfId="41" xr:uid="{00000000-0005-0000-0000-0000D0000000}"/>
    <cellStyle name="Hyperlink 11" xfId="43" xr:uid="{00000000-0005-0000-0000-0000D1000000}"/>
    <cellStyle name="Hyperlink 12" xfId="45" xr:uid="{00000000-0005-0000-0000-0000D2000000}"/>
    <cellStyle name="Hyperlink 13" xfId="47" xr:uid="{00000000-0005-0000-0000-0000D3000000}"/>
    <cellStyle name="Hyperlink 14" xfId="49" xr:uid="{00000000-0005-0000-0000-0000D4000000}"/>
    <cellStyle name="Hyperlink 15" xfId="51" xr:uid="{00000000-0005-0000-0000-0000D5000000}"/>
    <cellStyle name="Hyperlink 16" xfId="53" xr:uid="{00000000-0005-0000-0000-0000D6000000}"/>
    <cellStyle name="Hyperlink 17" xfId="55" xr:uid="{00000000-0005-0000-0000-0000D7000000}"/>
    <cellStyle name="Hyperlink 18" xfId="57" xr:uid="{00000000-0005-0000-0000-0000D8000000}"/>
    <cellStyle name="Hyperlink 19" xfId="59" xr:uid="{00000000-0005-0000-0000-0000D9000000}"/>
    <cellStyle name="Hyperlink 2" xfId="26" xr:uid="{00000000-0005-0000-0000-0000DA000000}"/>
    <cellStyle name="Hyperlink 20" xfId="61" xr:uid="{00000000-0005-0000-0000-0000DB000000}"/>
    <cellStyle name="Hyperlink 21" xfId="63" xr:uid="{00000000-0005-0000-0000-0000DC000000}"/>
    <cellStyle name="Hyperlink 22" xfId="65" xr:uid="{00000000-0005-0000-0000-0000DD000000}"/>
    <cellStyle name="Hyperlink 23" xfId="67" xr:uid="{00000000-0005-0000-0000-0000DE000000}"/>
    <cellStyle name="Hyperlink 24" xfId="69" xr:uid="{00000000-0005-0000-0000-0000DF000000}"/>
    <cellStyle name="Hyperlink 25" xfId="71" xr:uid="{00000000-0005-0000-0000-0000E0000000}"/>
    <cellStyle name="Hyperlink 26" xfId="73" xr:uid="{00000000-0005-0000-0000-0000E1000000}"/>
    <cellStyle name="Hyperlink 27" xfId="75" xr:uid="{00000000-0005-0000-0000-0000E2000000}"/>
    <cellStyle name="Hyperlink 28" xfId="77" xr:uid="{00000000-0005-0000-0000-0000E3000000}"/>
    <cellStyle name="Hyperlink 29" xfId="79" xr:uid="{00000000-0005-0000-0000-0000E4000000}"/>
    <cellStyle name="Hyperlink 3" xfId="27" xr:uid="{00000000-0005-0000-0000-0000E5000000}"/>
    <cellStyle name="Hyperlink 30" xfId="81" xr:uid="{00000000-0005-0000-0000-0000E6000000}"/>
    <cellStyle name="Hyperlink 31" xfId="83" xr:uid="{00000000-0005-0000-0000-0000E7000000}"/>
    <cellStyle name="Hyperlink 32" xfId="85" xr:uid="{00000000-0005-0000-0000-0000E8000000}"/>
    <cellStyle name="Hyperlink 33" xfId="87" xr:uid="{00000000-0005-0000-0000-0000E9000000}"/>
    <cellStyle name="Hyperlink 34" xfId="89" xr:uid="{00000000-0005-0000-0000-0000EA000000}"/>
    <cellStyle name="Hyperlink 35" xfId="91" xr:uid="{00000000-0005-0000-0000-0000EB000000}"/>
    <cellStyle name="Hyperlink 36" xfId="93" xr:uid="{00000000-0005-0000-0000-0000EC000000}"/>
    <cellStyle name="Hyperlink 37" xfId="95" xr:uid="{00000000-0005-0000-0000-0000ED000000}"/>
    <cellStyle name="Hyperlink 38" xfId="97" xr:uid="{00000000-0005-0000-0000-0000EE000000}"/>
    <cellStyle name="Hyperlink 39" xfId="99" xr:uid="{00000000-0005-0000-0000-0000EF000000}"/>
    <cellStyle name="Hyperlink 4" xfId="29" xr:uid="{00000000-0005-0000-0000-0000F0000000}"/>
    <cellStyle name="Hyperlink 40" xfId="101" xr:uid="{00000000-0005-0000-0000-0000F1000000}"/>
    <cellStyle name="Hyperlink 41" xfId="103" xr:uid="{00000000-0005-0000-0000-0000F2000000}"/>
    <cellStyle name="Hyperlink 42" xfId="105" xr:uid="{00000000-0005-0000-0000-0000F3000000}"/>
    <cellStyle name="Hyperlink 43" xfId="107" xr:uid="{00000000-0005-0000-0000-0000F4000000}"/>
    <cellStyle name="Hyperlink 44" xfId="109" xr:uid="{00000000-0005-0000-0000-0000F5000000}"/>
    <cellStyle name="Hyperlink 5" xfId="31" xr:uid="{00000000-0005-0000-0000-0000F6000000}"/>
    <cellStyle name="Hyperlink 6" xfId="33" xr:uid="{00000000-0005-0000-0000-0000F7000000}"/>
    <cellStyle name="Hyperlink 7" xfId="35" xr:uid="{00000000-0005-0000-0000-0000F8000000}"/>
    <cellStyle name="Hyperlink 8" xfId="37" xr:uid="{00000000-0005-0000-0000-0000F9000000}"/>
    <cellStyle name="Hyperlink 9" xfId="39" xr:uid="{00000000-0005-0000-0000-0000FA000000}"/>
    <cellStyle name="Input 2" xfId="148" xr:uid="{00000000-0005-0000-0000-0000FB000000}"/>
    <cellStyle name="Input 3" xfId="278" xr:uid="{00000000-0005-0000-0000-0000FC000000}"/>
    <cellStyle name="Labels - Style3" xfId="279" xr:uid="{00000000-0005-0000-0000-0000FD000000}"/>
    <cellStyle name="Linked Cell 2" xfId="149" xr:uid="{00000000-0005-0000-0000-0000FE000000}"/>
    <cellStyle name="Linked Cell 3" xfId="280" xr:uid="{00000000-0005-0000-0000-0000FF000000}"/>
    <cellStyle name="Locked" xfId="281" xr:uid="{00000000-0005-0000-0000-000000010000}"/>
    <cellStyle name="Milliers 2" xfId="282" xr:uid="{00000000-0005-0000-0000-000001010000}"/>
    <cellStyle name="Milliers 3" xfId="283" xr:uid="{00000000-0005-0000-0000-000002010000}"/>
    <cellStyle name="Milliers 3 2" xfId="284" xr:uid="{00000000-0005-0000-0000-000003010000}"/>
    <cellStyle name="Milliers 4" xfId="285" xr:uid="{00000000-0005-0000-0000-000004010000}"/>
    <cellStyle name="Milliers_F&amp;B Analyse june 01" xfId="286" xr:uid="{00000000-0005-0000-0000-000005010000}"/>
    <cellStyle name="Monétaire 2" xfId="287" xr:uid="{00000000-0005-0000-0000-000006010000}"/>
    <cellStyle name="Monétaire 3" xfId="288" xr:uid="{00000000-0005-0000-0000-000007010000}"/>
    <cellStyle name="Neutral 2" xfId="150" xr:uid="{00000000-0005-0000-0000-000008010000}"/>
    <cellStyle name="Neutral 3" xfId="289" xr:uid="{00000000-0005-0000-0000-000009010000}"/>
    <cellStyle name="Normal" xfId="0" builtinId="0"/>
    <cellStyle name="Normal - Style1" xfId="290" xr:uid="{00000000-0005-0000-0000-00000B010000}"/>
    <cellStyle name="Normal - Style2" xfId="291" xr:uid="{00000000-0005-0000-0000-00000C010000}"/>
    <cellStyle name="Normal - Style3" xfId="292" xr:uid="{00000000-0005-0000-0000-00000D010000}"/>
    <cellStyle name="Normal - Style4" xfId="293" xr:uid="{00000000-0005-0000-0000-00000E010000}"/>
    <cellStyle name="Normal - Style5" xfId="294" xr:uid="{00000000-0005-0000-0000-00000F010000}"/>
    <cellStyle name="Normal - Style6" xfId="295" xr:uid="{00000000-0005-0000-0000-000010010000}"/>
    <cellStyle name="Normal - Style7" xfId="296" xr:uid="{00000000-0005-0000-0000-000011010000}"/>
    <cellStyle name="Normal - Style8" xfId="297" xr:uid="{00000000-0005-0000-0000-000012010000}"/>
    <cellStyle name="Normal 1" xfId="298" xr:uid="{00000000-0005-0000-0000-000013010000}"/>
    <cellStyle name="Normal 1 2" xfId="299" xr:uid="{00000000-0005-0000-0000-000014010000}"/>
    <cellStyle name="Normal 1 2 2" xfId="300" xr:uid="{00000000-0005-0000-0000-000015010000}"/>
    <cellStyle name="Normal 1 3" xfId="301" xr:uid="{00000000-0005-0000-0000-000016010000}"/>
    <cellStyle name="Normal 2" xfId="1" xr:uid="{00000000-0005-0000-0000-000017010000}"/>
    <cellStyle name="Normal 2 2" xfId="12" xr:uid="{00000000-0005-0000-0000-000018010000}"/>
    <cellStyle name="Normal 2 2 2" xfId="302" xr:uid="{00000000-0005-0000-0000-000019010000}"/>
    <cellStyle name="Normal 2 3" xfId="113" xr:uid="{00000000-0005-0000-0000-00001A010000}"/>
    <cellStyle name="Normal 2 3 2" xfId="303" xr:uid="{00000000-0005-0000-0000-00001B010000}"/>
    <cellStyle name="Normal 2_ARD CEP 2 Budget Final" xfId="304" xr:uid="{00000000-0005-0000-0000-00001C010000}"/>
    <cellStyle name="Normal 3" xfId="13" xr:uid="{00000000-0005-0000-0000-00001D010000}"/>
    <cellStyle name="Normal 3 2" xfId="305" xr:uid="{00000000-0005-0000-0000-00001E010000}"/>
    <cellStyle name="Normal 3 2 2" xfId="306" xr:uid="{00000000-0005-0000-0000-00001F010000}"/>
    <cellStyle name="Normal 3 2 2 2" xfId="307" xr:uid="{00000000-0005-0000-0000-000020010000}"/>
    <cellStyle name="Normal 3 2 2 3" xfId="308" xr:uid="{00000000-0005-0000-0000-000021010000}"/>
    <cellStyle name="Normal 3 2 3" xfId="309" xr:uid="{00000000-0005-0000-0000-000022010000}"/>
    <cellStyle name="Normal 3 3" xfId="310" xr:uid="{00000000-0005-0000-0000-000023010000}"/>
    <cellStyle name="Normal 3 3 2" xfId="311" xr:uid="{00000000-0005-0000-0000-000024010000}"/>
    <cellStyle name="Normal 3 4" xfId="312" xr:uid="{00000000-0005-0000-0000-000025010000}"/>
    <cellStyle name="Normal 3_CHF-GEII Schools Rehab &amp; WatSan Combined Budget 9 7 2009 FINAL" xfId="313" xr:uid="{00000000-0005-0000-0000-000026010000}"/>
    <cellStyle name="Normal 4" xfId="14" xr:uid="{00000000-0005-0000-0000-000027010000}"/>
    <cellStyle name="Normal 4 2" xfId="314" xr:uid="{00000000-0005-0000-0000-000028010000}"/>
    <cellStyle name="Normal 4 3" xfId="315" xr:uid="{00000000-0005-0000-0000-000029010000}"/>
    <cellStyle name="Normal 4 3 2" xfId="316" xr:uid="{00000000-0005-0000-0000-00002A010000}"/>
    <cellStyle name="Normal 4 4" xfId="317" xr:uid="{00000000-0005-0000-0000-00002B010000}"/>
    <cellStyle name="Normal 4 4 2" xfId="318" xr:uid="{00000000-0005-0000-0000-00002C010000}"/>
    <cellStyle name="Normal 4 5" xfId="319" xr:uid="{00000000-0005-0000-0000-00002D010000}"/>
    <cellStyle name="Normal 5" xfId="19" xr:uid="{00000000-0005-0000-0000-00002E010000}"/>
    <cellStyle name="Normal 5 2" xfId="320" xr:uid="{00000000-0005-0000-0000-00002F010000}"/>
    <cellStyle name="Normal 5 3" xfId="321" xr:uid="{00000000-0005-0000-0000-000030010000}"/>
    <cellStyle name="Normal 6" xfId="25" xr:uid="{00000000-0005-0000-0000-000031010000}"/>
    <cellStyle name="Normal 6 2" xfId="322" xr:uid="{00000000-0005-0000-0000-000032010000}"/>
    <cellStyle name="Normal 7" xfId="111" xr:uid="{00000000-0005-0000-0000-000033010000}"/>
    <cellStyle name="Normal 7 2" xfId="323" xr:uid="{00000000-0005-0000-0000-000034010000}"/>
    <cellStyle name="Normal 8" xfId="156" xr:uid="{00000000-0005-0000-0000-000035010000}"/>
    <cellStyle name="Normal 9" xfId="158" xr:uid="{00000000-0005-0000-0000-000036010000}"/>
    <cellStyle name="Normal 9 2" xfId="324" xr:uid="{00000000-0005-0000-0000-000037010000}"/>
    <cellStyle name="Normal_4.11 Final JHP Senegal_MCH" xfId="157" xr:uid="{00000000-0005-0000-0000-000038010000}"/>
    <cellStyle name="Note 2" xfId="151" xr:uid="{00000000-0005-0000-0000-000039010000}"/>
    <cellStyle name="Note 3" xfId="325" xr:uid="{00000000-0005-0000-0000-00003A010000}"/>
    <cellStyle name="Note 4" xfId="326" xr:uid="{00000000-0005-0000-0000-00003B010000}"/>
    <cellStyle name="Note 5" xfId="327" xr:uid="{00000000-0005-0000-0000-00003C010000}"/>
    <cellStyle name="Œ…‹aO‚e [0.00]_Contract&amp;Report" xfId="328" xr:uid="{00000000-0005-0000-0000-00003D010000}"/>
    <cellStyle name="Œ…‹aO‚e_Contract&amp;Report" xfId="329" xr:uid="{00000000-0005-0000-0000-00003E010000}"/>
    <cellStyle name="Œ…‹æØ‚è [0.00]_        " xfId="330" xr:uid="{00000000-0005-0000-0000-00003F010000}"/>
    <cellStyle name="Œ…‹æØ‚è_        " xfId="331" xr:uid="{00000000-0005-0000-0000-000040010000}"/>
    <cellStyle name="Option" xfId="332" xr:uid="{00000000-0005-0000-0000-000041010000}"/>
    <cellStyle name="Output 2" xfId="152" xr:uid="{00000000-0005-0000-0000-000042010000}"/>
    <cellStyle name="Output 3" xfId="333" xr:uid="{00000000-0005-0000-0000-000043010000}"/>
    <cellStyle name="Output Line Items" xfId="334" xr:uid="{00000000-0005-0000-0000-000044010000}"/>
    <cellStyle name="Percent" xfId="22" builtinId="5"/>
    <cellStyle name="Percent 2" xfId="15" xr:uid="{00000000-0005-0000-0000-000046010000}"/>
    <cellStyle name="Percent 2 2" xfId="20" xr:uid="{00000000-0005-0000-0000-000047010000}"/>
    <cellStyle name="Percent 2 3" xfId="160" xr:uid="{00000000-0005-0000-0000-000048010000}"/>
    <cellStyle name="Percent 3" xfId="16" xr:uid="{00000000-0005-0000-0000-000049010000}"/>
    <cellStyle name="Percent 4" xfId="17" xr:uid="{00000000-0005-0000-0000-00004A010000}"/>
    <cellStyle name="Percent 4 2" xfId="335" xr:uid="{00000000-0005-0000-0000-00004B010000}"/>
    <cellStyle name="Porcentaje" xfId="336" xr:uid="{00000000-0005-0000-0000-00004C010000}"/>
    <cellStyle name="Porcentaje 2" xfId="337" xr:uid="{00000000-0005-0000-0000-00004D010000}"/>
    <cellStyle name="Porcentaje 3" xfId="338" xr:uid="{00000000-0005-0000-0000-00004E010000}"/>
    <cellStyle name="Pourcentage 2" xfId="339" xr:uid="{00000000-0005-0000-0000-00004F010000}"/>
    <cellStyle name="Pourcentage 3" xfId="340" xr:uid="{00000000-0005-0000-0000-000050010000}"/>
    <cellStyle name="Punto0" xfId="341" xr:uid="{00000000-0005-0000-0000-000051010000}"/>
    <cellStyle name="Punto0 2" xfId="342" xr:uid="{00000000-0005-0000-0000-000052010000}"/>
    <cellStyle name="Punto0 3" xfId="343" xr:uid="{00000000-0005-0000-0000-000053010000}"/>
    <cellStyle name="Reset  - Style4" xfId="344" xr:uid="{00000000-0005-0000-0000-000054010000}"/>
    <cellStyle name="SAPBEXaggData" xfId="345" xr:uid="{00000000-0005-0000-0000-000055010000}"/>
    <cellStyle name="SAPBEXaggDataEmph" xfId="346" xr:uid="{00000000-0005-0000-0000-000056010000}"/>
    <cellStyle name="SAPBEXaggItem" xfId="347" xr:uid="{00000000-0005-0000-0000-000057010000}"/>
    <cellStyle name="SAPBEXaggItemX" xfId="348" xr:uid="{00000000-0005-0000-0000-000058010000}"/>
    <cellStyle name="SAPBEXchaText" xfId="349" xr:uid="{00000000-0005-0000-0000-000059010000}"/>
    <cellStyle name="SAPBEXexcBad7" xfId="350" xr:uid="{00000000-0005-0000-0000-00005A010000}"/>
    <cellStyle name="SAPBEXexcBad8" xfId="351" xr:uid="{00000000-0005-0000-0000-00005B010000}"/>
    <cellStyle name="SAPBEXexcBad9" xfId="352" xr:uid="{00000000-0005-0000-0000-00005C010000}"/>
    <cellStyle name="SAPBEXexcCritical4" xfId="353" xr:uid="{00000000-0005-0000-0000-00005D010000}"/>
    <cellStyle name="SAPBEXexcCritical5" xfId="354" xr:uid="{00000000-0005-0000-0000-00005E010000}"/>
    <cellStyle name="SAPBEXexcCritical6" xfId="355" xr:uid="{00000000-0005-0000-0000-00005F010000}"/>
    <cellStyle name="SAPBEXexcGood1" xfId="356" xr:uid="{00000000-0005-0000-0000-000060010000}"/>
    <cellStyle name="SAPBEXexcGood2" xfId="357" xr:uid="{00000000-0005-0000-0000-000061010000}"/>
    <cellStyle name="SAPBEXexcGood3" xfId="358" xr:uid="{00000000-0005-0000-0000-000062010000}"/>
    <cellStyle name="SAPBEXfilterDrill" xfId="359" xr:uid="{00000000-0005-0000-0000-000063010000}"/>
    <cellStyle name="SAPBEXfilterItem" xfId="360" xr:uid="{00000000-0005-0000-0000-000064010000}"/>
    <cellStyle name="SAPBEXfilterText" xfId="361" xr:uid="{00000000-0005-0000-0000-000065010000}"/>
    <cellStyle name="SAPBEXfilterText 2" xfId="362" xr:uid="{00000000-0005-0000-0000-000066010000}"/>
    <cellStyle name="SAPBEXformats" xfId="363" xr:uid="{00000000-0005-0000-0000-000067010000}"/>
    <cellStyle name="SAPBEXheaderItem" xfId="364" xr:uid="{00000000-0005-0000-0000-000068010000}"/>
    <cellStyle name="SAPBEXheaderText" xfId="365" xr:uid="{00000000-0005-0000-0000-000069010000}"/>
    <cellStyle name="SAPBEXHLevel0" xfId="366" xr:uid="{00000000-0005-0000-0000-00006A010000}"/>
    <cellStyle name="SAPBEXHLevel0 2" xfId="367" xr:uid="{00000000-0005-0000-0000-00006B010000}"/>
    <cellStyle name="SAPBEXHLevel0 3" xfId="368" xr:uid="{00000000-0005-0000-0000-00006C010000}"/>
    <cellStyle name="SAPBEXHLevel0X" xfId="369" xr:uid="{00000000-0005-0000-0000-00006D010000}"/>
    <cellStyle name="SAPBEXHLevel0X 2" xfId="370" xr:uid="{00000000-0005-0000-0000-00006E010000}"/>
    <cellStyle name="SAPBEXHLevel0X 3" xfId="371" xr:uid="{00000000-0005-0000-0000-00006F010000}"/>
    <cellStyle name="SAPBEXHLevel1" xfId="372" xr:uid="{00000000-0005-0000-0000-000070010000}"/>
    <cellStyle name="SAPBEXHLevel1 2" xfId="373" xr:uid="{00000000-0005-0000-0000-000071010000}"/>
    <cellStyle name="SAPBEXHLevel1 3" xfId="374" xr:uid="{00000000-0005-0000-0000-000072010000}"/>
    <cellStyle name="SAPBEXHLevel1X" xfId="375" xr:uid="{00000000-0005-0000-0000-000073010000}"/>
    <cellStyle name="SAPBEXHLevel1X 2" xfId="376" xr:uid="{00000000-0005-0000-0000-000074010000}"/>
    <cellStyle name="SAPBEXHLevel1X 3" xfId="377" xr:uid="{00000000-0005-0000-0000-000075010000}"/>
    <cellStyle name="SAPBEXHLevel2" xfId="378" xr:uid="{00000000-0005-0000-0000-000076010000}"/>
    <cellStyle name="SAPBEXHLevel2 2" xfId="379" xr:uid="{00000000-0005-0000-0000-000077010000}"/>
    <cellStyle name="SAPBEXHLevel2 3" xfId="380" xr:uid="{00000000-0005-0000-0000-000078010000}"/>
    <cellStyle name="SAPBEXHLevel2X" xfId="381" xr:uid="{00000000-0005-0000-0000-000079010000}"/>
    <cellStyle name="SAPBEXHLevel2X 2" xfId="382" xr:uid="{00000000-0005-0000-0000-00007A010000}"/>
    <cellStyle name="SAPBEXHLevel2X 3" xfId="383" xr:uid="{00000000-0005-0000-0000-00007B010000}"/>
    <cellStyle name="SAPBEXHLevel3" xfId="384" xr:uid="{00000000-0005-0000-0000-00007C010000}"/>
    <cellStyle name="SAPBEXHLevel3 2" xfId="385" xr:uid="{00000000-0005-0000-0000-00007D010000}"/>
    <cellStyle name="SAPBEXHLevel3 3" xfId="386" xr:uid="{00000000-0005-0000-0000-00007E010000}"/>
    <cellStyle name="SAPBEXHLevel3X" xfId="387" xr:uid="{00000000-0005-0000-0000-00007F010000}"/>
    <cellStyle name="SAPBEXHLevel3X 2" xfId="388" xr:uid="{00000000-0005-0000-0000-000080010000}"/>
    <cellStyle name="SAPBEXHLevel3X 3" xfId="389" xr:uid="{00000000-0005-0000-0000-000081010000}"/>
    <cellStyle name="SAPBEXresData" xfId="390" xr:uid="{00000000-0005-0000-0000-000082010000}"/>
    <cellStyle name="SAPBEXresDataEmph" xfId="391" xr:uid="{00000000-0005-0000-0000-000083010000}"/>
    <cellStyle name="SAPBEXresItem" xfId="392" xr:uid="{00000000-0005-0000-0000-000084010000}"/>
    <cellStyle name="SAPBEXresItemX" xfId="393" xr:uid="{00000000-0005-0000-0000-000085010000}"/>
    <cellStyle name="SAPBEXstdData" xfId="394" xr:uid="{00000000-0005-0000-0000-000086010000}"/>
    <cellStyle name="SAPBEXstdDataEmph" xfId="395" xr:uid="{00000000-0005-0000-0000-000087010000}"/>
    <cellStyle name="SAPBEXstdItem" xfId="396" xr:uid="{00000000-0005-0000-0000-000088010000}"/>
    <cellStyle name="SAPBEXstdItemX" xfId="397" xr:uid="{00000000-0005-0000-0000-000089010000}"/>
    <cellStyle name="SAPBEXtitle" xfId="398" xr:uid="{00000000-0005-0000-0000-00008A010000}"/>
    <cellStyle name="SAPBEXtitle 2" xfId="399" xr:uid="{00000000-0005-0000-0000-00008B010000}"/>
    <cellStyle name="SAPBEXundefined" xfId="400" xr:uid="{00000000-0005-0000-0000-00008C010000}"/>
    <cellStyle name="Standard_130507FTE-Verteilung" xfId="401" xr:uid="{00000000-0005-0000-0000-00008D010000}"/>
    <cellStyle name="Style 1" xfId="18" xr:uid="{00000000-0005-0000-0000-00008E010000}"/>
    <cellStyle name="STYLE1" xfId="402" xr:uid="{00000000-0005-0000-0000-00008F010000}"/>
    <cellStyle name="STYLE1 2" xfId="403" xr:uid="{00000000-0005-0000-0000-000090010000}"/>
    <cellStyle name="STYLE1 3" xfId="404" xr:uid="{00000000-0005-0000-0000-000091010000}"/>
    <cellStyle name="STYLE2" xfId="405" xr:uid="{00000000-0005-0000-0000-000092010000}"/>
    <cellStyle name="STYLE3" xfId="406" xr:uid="{00000000-0005-0000-0000-000093010000}"/>
    <cellStyle name="STYLE4" xfId="407" xr:uid="{00000000-0005-0000-0000-000094010000}"/>
    <cellStyle name="STYLE5" xfId="408" xr:uid="{00000000-0005-0000-0000-000095010000}"/>
    <cellStyle name="Table  - Style5" xfId="409" xr:uid="{00000000-0005-0000-0000-000096010000}"/>
    <cellStyle name="Title  - Style6" xfId="410" xr:uid="{00000000-0005-0000-0000-000097010000}"/>
    <cellStyle name="Title 2" xfId="153" xr:uid="{00000000-0005-0000-0000-000098010000}"/>
    <cellStyle name="Title 3" xfId="411" xr:uid="{00000000-0005-0000-0000-000099010000}"/>
    <cellStyle name="Total 2" xfId="154" xr:uid="{00000000-0005-0000-0000-00009A010000}"/>
    <cellStyle name="Total 3" xfId="412" xr:uid="{00000000-0005-0000-0000-00009B010000}"/>
    <cellStyle name="Total 4" xfId="413" xr:uid="{00000000-0005-0000-0000-00009C010000}"/>
    <cellStyle name="TotCol - Style7" xfId="414" xr:uid="{00000000-0005-0000-0000-00009D010000}"/>
    <cellStyle name="TotRow - Style8" xfId="415" xr:uid="{00000000-0005-0000-0000-00009E010000}"/>
    <cellStyle name="Unit" xfId="416" xr:uid="{00000000-0005-0000-0000-00009F010000}"/>
    <cellStyle name="Unlocked" xfId="417" xr:uid="{00000000-0005-0000-0000-0000A0010000}"/>
    <cellStyle name="Warning Text 2" xfId="155" xr:uid="{00000000-0005-0000-0000-0000A1010000}"/>
    <cellStyle name="Warning Text 3" xfId="418" xr:uid="{00000000-0005-0000-0000-0000A2010000}"/>
    <cellStyle name="Обычный_Budget_final_25_02_02" xfId="419" xr:uid="{00000000-0005-0000-0000-0000A3010000}"/>
    <cellStyle name="アクセント 1" xfId="420" xr:uid="{00000000-0005-0000-0000-0000A4010000}"/>
    <cellStyle name="アクセント 2" xfId="421" xr:uid="{00000000-0005-0000-0000-0000A5010000}"/>
    <cellStyle name="アクセント 3" xfId="422" xr:uid="{00000000-0005-0000-0000-0000A6010000}"/>
    <cellStyle name="アクセント 4" xfId="423" xr:uid="{00000000-0005-0000-0000-0000A7010000}"/>
    <cellStyle name="アクセント 5" xfId="424" xr:uid="{00000000-0005-0000-0000-0000A8010000}"/>
    <cellStyle name="アクセント 6" xfId="425" xr:uid="{00000000-0005-0000-0000-0000A9010000}"/>
    <cellStyle name="タイトル" xfId="426" xr:uid="{00000000-0005-0000-0000-0000AA010000}"/>
    <cellStyle name="チェック セル" xfId="427" xr:uid="{00000000-0005-0000-0000-0000AB010000}"/>
    <cellStyle name="どちらでもない" xfId="428" xr:uid="{00000000-0005-0000-0000-0000AC010000}"/>
    <cellStyle name="メモ" xfId="429" xr:uid="{00000000-0005-0000-0000-0000AD010000}"/>
    <cellStyle name="リンク セル" xfId="430" xr:uid="{00000000-0005-0000-0000-0000AE010000}"/>
    <cellStyle name="入力" xfId="431" xr:uid="{00000000-0005-0000-0000-0000AF010000}"/>
    <cellStyle name="出力" xfId="432" xr:uid="{00000000-0005-0000-0000-0000B0010000}"/>
    <cellStyle name="悪い" xfId="433" xr:uid="{00000000-0005-0000-0000-0000B1010000}"/>
    <cellStyle name="桁区切り [0.00]_CF Summary" xfId="434" xr:uid="{00000000-0005-0000-0000-0000B2010000}"/>
    <cellStyle name="桁区切り_GJV" xfId="435" xr:uid="{00000000-0005-0000-0000-0000B3010000}"/>
    <cellStyle name="標準_1(講師用)" xfId="436" xr:uid="{00000000-0005-0000-0000-0000B4010000}"/>
    <cellStyle name="良い" xfId="437" xr:uid="{00000000-0005-0000-0000-0000B5010000}"/>
    <cellStyle name="見出し 1" xfId="438" xr:uid="{00000000-0005-0000-0000-0000B6010000}"/>
    <cellStyle name="見出し 2" xfId="439" xr:uid="{00000000-0005-0000-0000-0000B7010000}"/>
    <cellStyle name="見出し 3" xfId="440" xr:uid="{00000000-0005-0000-0000-0000B8010000}"/>
    <cellStyle name="見出し 4" xfId="441" xr:uid="{00000000-0005-0000-0000-0000B9010000}"/>
    <cellStyle name="計算" xfId="442" xr:uid="{00000000-0005-0000-0000-0000BA010000}"/>
    <cellStyle name="説明文" xfId="443" xr:uid="{00000000-0005-0000-0000-0000BB010000}"/>
    <cellStyle name="警告文" xfId="444" xr:uid="{00000000-0005-0000-0000-0000BC010000}"/>
    <cellStyle name="通貨 [0.00]_GJV" xfId="445" xr:uid="{00000000-0005-0000-0000-0000BD010000}"/>
    <cellStyle name="通貨_GJV" xfId="446" xr:uid="{00000000-0005-0000-0000-0000BE010000}"/>
    <cellStyle name="集計" xfId="447" xr:uid="{00000000-0005-0000-0000-0000BF010000}"/>
  </cellStyles>
  <dxfs count="0"/>
  <tableStyles count="0" defaultTableStyle="TableStyleMedium2" defaultPivotStyle="PivotStyleLight16"/>
  <colors>
    <mruColors>
      <color rgb="FFFF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theme" Target="theme/theme1.xml"/><Relationship Id="rId8" Type="http://schemas.openxmlformats.org/officeDocument/2006/relationships/externalLink" Target="externalLinks/externalLink4.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57150</xdr:rowOff>
    </xdr:from>
    <xdr:to>
      <xdr:col>1</xdr:col>
      <xdr:colOff>1050925</xdr:colOff>
      <xdr:row>4</xdr:row>
      <xdr:rowOff>57150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47650"/>
          <a:ext cx="1365250"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306162</xdr:colOff>
      <xdr:row>0</xdr:row>
      <xdr:rowOff>18710</xdr:rowOff>
    </xdr:from>
    <xdr:to>
      <xdr:col>0</xdr:col>
      <xdr:colOff>1893662</xdr:colOff>
      <xdr:row>3</xdr:row>
      <xdr:rowOff>425223</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162" y="18710"/>
          <a:ext cx="1587500" cy="950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0</xdr:row>
      <xdr:rowOff>133351</xdr:rowOff>
    </xdr:from>
    <xdr:to>
      <xdr:col>0</xdr:col>
      <xdr:colOff>1939925</xdr:colOff>
      <xdr:row>5</xdr:row>
      <xdr:rowOff>47626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33351"/>
          <a:ext cx="1587500"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nancial%20Status%20Report%20(nov%202007)%20draft%20jb.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Y12-SCC-UR-2-sis-GPM%20Bangladesh%20SC%20no%20sala.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HI%20ASHA%20budget%20FY%2011%20June%2030%202010%201.40%20PM%20with%20CO%20sa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leveque/AppData/Local/Microsoft/Windows/Temporary%20Internet%20Files/Content.Outlook/0NHK4NSJ/Income%20structure%20for%202000.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FID%20Bangladesh%20Study%20in%20Primary%20Educaiton%20for%20the%20Urban%20Poor%20in%20Bangladesh%20Budget%203-21-12%20(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HI%20360%20TM%20FullyLoaded%20%20No%20Indirect%20Cost%20Line-%20Template-%202013.01.07.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inal-FY10-W0140-UR-1-DBP-Vietnam%20with%20CO%20sal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SAM%20OLD%20PC\Sam1\2011%20file\INCENTIVE2011\MASTERLIST12\INCENTIVE\Monthly%20Incentive%20Payroll\INCENTIVE%2010-11%20Fiscal%20Period\GOL%20ALLOWANCES\AUGUST%20GOL%20AND%20PAYROLL%20-%202SEP2010.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Y10-CDC-1U2GPS001172-01-UR-DBP-1_May%2019%2009%20no%20sala.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Cashbook%20RO%2011-2003-Origina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Y09-NP-W0141-UR-AKS-1%20no%20sala%20for%20NP-Dec%2011,%202008%20Final%20from%20Srisuda.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nancial%20status%20report%20(apr%202007).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DFID%20India%20Budget%20template%20(2).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Nepal%20GF%20ASICAL%20Draft%20Budget%20July%2025%202006%20w%20out%20sala%20sent%20to%20HQ%20(2)%20with%20SDA%20&amp;%20Functional%20Areas2.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Vietnam%20Budget%20for%20RFA%20-%20one%20year%20-%20new%20approach%20May%204.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DFID%20Health%20Sector%20Reform%20Proposal%20Budget%20wo%20salary.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Impact%20@%204-05%20GL.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financial%20status%20report%20(mar%2005)%20test.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01.%20Expat%20housing%20allowance%20for%20FY10%20%20July%2013%2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fhinow/G&amp;A/FY%2009_APRO%20G&amp;A_Operating-UR_Npa-08%2028%2008%20with%20salary%2018.0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lmcmanus/AppData/Local/Microsoft/Windows/Temporary%20Internet%20Files/Content.Outlook/3E9NM921/Copy%20of%20IH%20Budget-%20mHero%20Liberia%20-%2010.20.16.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Sher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NAMRU2%20Proposal%20Budget%20(3%20Years)%20(no%20sal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Ebola%20Response\4.%20Analysis%20&amp;%20Reports_Resource%20Tracking\2014-07-11_Ebola%20Response_Funding%20Flows%20v.1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My%20Documents/Old%20File/BCCP/Monthly%20Salary/2002-06/Payroll-RMM%20&amp;%20Others.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Monthly%20Report-03-20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Users\Gen\Dropbox\Liberia%20Ebola%20Response%20-%20Resource%20Tracking\PRICE%20LIST_In-Kind%20v.4.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Y10_G&amp;A_Forecast_Model.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SEA%20ICRN%20Normal%20Range%20Study%20July%201%20NM.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Users\Public\Documents\MASTER%20INCENTIVE%20LIST%20for%20MARCH%202013%20SUMMARY%20-%208MAR13.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Nepal%20budget%20shell%20-%20November%204%20APD%20comments%20(2).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FY09-VN-W0140-UR-LMB-2%20(HQ%20Approved)Oct29%20no%20sala%20.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Final%20Att%20%20B%20MSM%20Da%20Nang%2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F&amp;OE%2002-05%20Report.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TASC3%20Cambodia%20Responses%20to%20request%20for%20modification%20#3 Budget (7 Jun 0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nleveque/AppData/Local/Microsoft/Windows/Temporary%20Internet%20Files/Content.Outlook/0NHK4NSJ/ls-budget-19-from%20JC.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FY10-Operating%20Fund-GA%202nd%20approved.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FY09-VN-USAID-W0140-UR-DP-3_6%20Ju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mcmanus/Google%20Drive/mHero%20Liberia_/Archive/National%20Budget/Costing_MOH%20Investment%20Case%202015_EU%20&amp;%20WB%20v.10%20+%20%20DETERMINANT%20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leveque/AppData/Local/Microsoft/Windows/Temporary%20Internet%20Files/Content.Outlook/0NHK4NSJ/Payroll%20NIPHP%20May%20200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py%20of%20Annex1_Template_Kalkulation_Abrechnung_Experten_Office2010_ES-Lit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leveque/AppData/Local/Microsoft/Windows/Temporary%20Internet%20Files/Content.Outlook/0NHK4NSJ/FY09%20Revenue%20Analysis%20(as%20of%204-09%20G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mcmanus/Google%20Drive/mHero%20Liberia_/Archive/National%20Budget/Liberia_CHW%20costing%20model_1mCHWc_December%203,%202014_M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 core savings"/>
      <sheetName val="Core Savings"/>
      <sheetName val="Overall Summary"/>
      <sheetName val="USG Summ"/>
      <sheetName val="USG Detail"/>
      <sheetName val="Non-USG Summary"/>
      <sheetName val="Overhead"/>
      <sheetName val="adv @ 11-07"/>
      <sheetName val="imp @ 11-07"/>
      <sheetName val="Subs @ 9-07"/>
      <sheetName val="exp @ 9-07"/>
      <sheetName val="subs @ 7-07"/>
      <sheetName val="Exp905"/>
      <sheetName val="fy99 adv-subs"/>
      <sheetName val="fy00 adv-subs"/>
      <sheetName val="fy02-FY08 adv-subs"/>
      <sheetName val="subs @ 11-07"/>
      <sheetName val="adv@9-06"/>
      <sheetName val="sub @ 9-06"/>
      <sheetName val="subs 904"/>
      <sheetName val="subs903"/>
      <sheetName val="subs 902"/>
      <sheetName val="subs905"/>
      <sheetName val="adv905"/>
      <sheetName val="IMPACT Sort FY02-FY07"/>
      <sheetName val="subs@ 5-07"/>
      <sheetName val="G&amp;A"/>
      <sheetName val="IMP ENTRY FY02-FY07"/>
      <sheetName val="imp @7-07"/>
      <sheetName val="IMPACT @ 9-06"/>
      <sheetName val="IMPACT Sort FY01"/>
      <sheetName val="IMP 9-00 Sort"/>
      <sheetName val="IMPACT 9-99"/>
      <sheetName val="IMPACT 9-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A9">
            <v>80008</v>
          </cell>
          <cell r="C9">
            <v>3920.01</v>
          </cell>
        </row>
        <row r="11">
          <cell r="A11">
            <v>80012</v>
          </cell>
          <cell r="C11">
            <v>-3861</v>
          </cell>
        </row>
        <row r="13">
          <cell r="A13">
            <v>80016</v>
          </cell>
          <cell r="C13">
            <v>5715.33</v>
          </cell>
        </row>
        <row r="15">
          <cell r="A15">
            <v>80017</v>
          </cell>
          <cell r="C15">
            <v>7788.46</v>
          </cell>
        </row>
        <row r="17">
          <cell r="A17">
            <v>80019</v>
          </cell>
          <cell r="C17">
            <v>40753.99</v>
          </cell>
        </row>
        <row r="19">
          <cell r="A19">
            <v>80065</v>
          </cell>
          <cell r="C19">
            <v>-45873.67</v>
          </cell>
        </row>
        <row r="21">
          <cell r="A21">
            <v>80066</v>
          </cell>
          <cell r="C21">
            <v>26795.279999999999</v>
          </cell>
        </row>
        <row r="23">
          <cell r="A23">
            <v>80083</v>
          </cell>
          <cell r="C23">
            <v>14390.73</v>
          </cell>
        </row>
        <row r="25">
          <cell r="A25">
            <v>80157</v>
          </cell>
          <cell r="C25">
            <v>-40866.75</v>
          </cell>
        </row>
        <row r="27">
          <cell r="A27">
            <v>80158</v>
          </cell>
          <cell r="C27">
            <v>1602.86</v>
          </cell>
        </row>
        <row r="29">
          <cell r="A29">
            <v>84050</v>
          </cell>
          <cell r="C29">
            <v>489.33</v>
          </cell>
        </row>
        <row r="31">
          <cell r="A31">
            <v>84450</v>
          </cell>
          <cell r="C31">
            <v>284.52</v>
          </cell>
        </row>
        <row r="33">
          <cell r="A33">
            <v>84650</v>
          </cell>
          <cell r="C33">
            <v>-44213.63</v>
          </cell>
        </row>
        <row r="35">
          <cell r="A35">
            <v>84910</v>
          </cell>
          <cell r="C35">
            <v>1508.11</v>
          </cell>
        </row>
        <row r="37">
          <cell r="A37">
            <v>84950</v>
          </cell>
          <cell r="C37">
            <v>116.65</v>
          </cell>
        </row>
        <row r="39">
          <cell r="A39">
            <v>85200</v>
          </cell>
          <cell r="C39">
            <v>1208.43</v>
          </cell>
        </row>
        <row r="41">
          <cell r="A41">
            <v>85593</v>
          </cell>
          <cell r="C41">
            <v>574.65</v>
          </cell>
        </row>
        <row r="43">
          <cell r="A43">
            <v>203000</v>
          </cell>
          <cell r="C43">
            <v>4893.76</v>
          </cell>
        </row>
        <row r="45">
          <cell r="A45">
            <v>203049</v>
          </cell>
          <cell r="C45">
            <v>4779.66</v>
          </cell>
        </row>
        <row r="47">
          <cell r="A47">
            <v>203700</v>
          </cell>
          <cell r="C47">
            <v>370.59</v>
          </cell>
        </row>
        <row r="49">
          <cell r="A49">
            <v>204100</v>
          </cell>
          <cell r="C49">
            <v>49940.25</v>
          </cell>
        </row>
        <row r="51">
          <cell r="A51">
            <v>204900</v>
          </cell>
          <cell r="C51">
            <v>205.93</v>
          </cell>
        </row>
        <row r="53">
          <cell r="A53">
            <v>204915</v>
          </cell>
          <cell r="C53">
            <v>4008.53</v>
          </cell>
        </row>
        <row r="55">
          <cell r="A55">
            <v>204998</v>
          </cell>
          <cell r="C55">
            <v>78.739999999999995</v>
          </cell>
        </row>
        <row r="57">
          <cell r="A57">
            <v>205800</v>
          </cell>
          <cell r="C57">
            <v>25</v>
          </cell>
        </row>
        <row r="59">
          <cell r="A59">
            <v>205951</v>
          </cell>
          <cell r="C59">
            <v>705.58</v>
          </cell>
        </row>
        <row r="61">
          <cell r="A61">
            <v>206100</v>
          </cell>
          <cell r="C61">
            <v>40313.83</v>
          </cell>
        </row>
        <row r="63">
          <cell r="A63">
            <v>206700</v>
          </cell>
          <cell r="C63">
            <v>25</v>
          </cell>
        </row>
        <row r="65">
          <cell r="A65">
            <v>207000</v>
          </cell>
          <cell r="C65">
            <v>53.3</v>
          </cell>
        </row>
        <row r="67">
          <cell r="A67">
            <v>207200</v>
          </cell>
          <cell r="C67">
            <v>221.02</v>
          </cell>
        </row>
        <row r="69">
          <cell r="A69">
            <v>207600</v>
          </cell>
          <cell r="C69">
            <v>8238.77</v>
          </cell>
        </row>
        <row r="71">
          <cell r="A71">
            <v>208100</v>
          </cell>
          <cell r="C71">
            <v>2861.08</v>
          </cell>
        </row>
        <row r="73">
          <cell r="A73">
            <v>208400</v>
          </cell>
          <cell r="C73">
            <v>114937.22</v>
          </cell>
        </row>
        <row r="75">
          <cell r="A75">
            <v>209200</v>
          </cell>
          <cell r="C75">
            <v>204.73</v>
          </cell>
        </row>
        <row r="77">
          <cell r="A77">
            <v>209707</v>
          </cell>
          <cell r="C77">
            <v>71.75</v>
          </cell>
        </row>
        <row r="79">
          <cell r="A79">
            <v>210300</v>
          </cell>
          <cell r="C79">
            <v>145.66999999999999</v>
          </cell>
        </row>
        <row r="81">
          <cell r="A81">
            <v>210315</v>
          </cell>
          <cell r="C81">
            <v>4419.3100000000004</v>
          </cell>
        </row>
        <row r="83">
          <cell r="A83">
            <v>210600</v>
          </cell>
          <cell r="C83">
            <v>16832.990000000002</v>
          </cell>
        </row>
        <row r="85">
          <cell r="A85">
            <v>211000</v>
          </cell>
          <cell r="C85">
            <v>100.29</v>
          </cell>
        </row>
        <row r="87">
          <cell r="A87">
            <v>211015</v>
          </cell>
          <cell r="C87">
            <v>158.37</v>
          </cell>
        </row>
        <row r="89">
          <cell r="A89">
            <v>211500</v>
          </cell>
          <cell r="C89">
            <v>131.9</v>
          </cell>
        </row>
        <row r="91">
          <cell r="A91">
            <v>211507</v>
          </cell>
          <cell r="C91">
            <v>151.29</v>
          </cell>
        </row>
        <row r="93">
          <cell r="A93">
            <v>211850</v>
          </cell>
          <cell r="C93">
            <v>-1834</v>
          </cell>
        </row>
        <row r="95">
          <cell r="A95">
            <v>211854</v>
          </cell>
          <cell r="C95">
            <v>-625.42999999999995</v>
          </cell>
        </row>
        <row r="97">
          <cell r="A97">
            <v>212300</v>
          </cell>
          <cell r="C97">
            <v>46.37</v>
          </cell>
        </row>
        <row r="99">
          <cell r="A99">
            <v>213000</v>
          </cell>
          <cell r="C99">
            <v>3597.1</v>
          </cell>
        </row>
        <row r="101">
          <cell r="A101">
            <v>213015</v>
          </cell>
          <cell r="C101">
            <v>-1657.84</v>
          </cell>
        </row>
        <row r="103">
          <cell r="A103">
            <v>213021</v>
          </cell>
          <cell r="C103">
            <v>-213.46</v>
          </cell>
        </row>
        <row r="105">
          <cell r="A105">
            <v>213061</v>
          </cell>
          <cell r="C105">
            <v>5828.94</v>
          </cell>
        </row>
        <row r="107">
          <cell r="A107">
            <v>213500</v>
          </cell>
          <cell r="C107">
            <v>27970.68</v>
          </cell>
        </row>
        <row r="109">
          <cell r="A109">
            <v>213514</v>
          </cell>
          <cell r="C109">
            <v>1187.53</v>
          </cell>
        </row>
        <row r="111">
          <cell r="A111">
            <v>213800</v>
          </cell>
          <cell r="C111">
            <v>280.55</v>
          </cell>
        </row>
        <row r="113">
          <cell r="A113">
            <v>214200</v>
          </cell>
          <cell r="C113">
            <v>-7909.25</v>
          </cell>
        </row>
        <row r="115">
          <cell r="A115">
            <v>214600</v>
          </cell>
          <cell r="C115">
            <v>3836.28</v>
          </cell>
        </row>
        <row r="117">
          <cell r="A117">
            <v>214900</v>
          </cell>
          <cell r="C117">
            <v>-3203.23</v>
          </cell>
        </row>
        <row r="119">
          <cell r="A119">
            <v>215400</v>
          </cell>
          <cell r="C119">
            <v>301.64</v>
          </cell>
        </row>
        <row r="121">
          <cell r="A121">
            <v>215800</v>
          </cell>
          <cell r="C121">
            <v>1465.5</v>
          </cell>
        </row>
        <row r="123">
          <cell r="A123">
            <v>215869</v>
          </cell>
          <cell r="C123">
            <v>-513</v>
          </cell>
        </row>
        <row r="125">
          <cell r="A125">
            <v>216800</v>
          </cell>
          <cell r="C125">
            <v>928.39</v>
          </cell>
        </row>
        <row r="127">
          <cell r="A127">
            <v>216817</v>
          </cell>
          <cell r="C127">
            <v>1986.57</v>
          </cell>
        </row>
        <row r="129">
          <cell r="A129">
            <v>217300</v>
          </cell>
          <cell r="C129">
            <v>198</v>
          </cell>
        </row>
        <row r="131">
          <cell r="A131">
            <v>217315</v>
          </cell>
          <cell r="C131">
            <v>108.75</v>
          </cell>
        </row>
        <row r="133">
          <cell r="A133">
            <v>217800</v>
          </cell>
          <cell r="C133">
            <v>-75.62</v>
          </cell>
        </row>
        <row r="135">
          <cell r="A135">
            <v>218100</v>
          </cell>
          <cell r="C135">
            <v>168.63</v>
          </cell>
        </row>
        <row r="137">
          <cell r="A137">
            <v>218500</v>
          </cell>
          <cell r="C137">
            <v>504.73</v>
          </cell>
        </row>
        <row r="139">
          <cell r="A139">
            <v>224100</v>
          </cell>
          <cell r="C139">
            <v>29.14</v>
          </cell>
        </row>
        <row r="141">
          <cell r="A141">
            <v>224115</v>
          </cell>
          <cell r="C141">
            <v>2007.46</v>
          </cell>
        </row>
        <row r="143">
          <cell r="A143">
            <v>224200</v>
          </cell>
          <cell r="C143">
            <v>29.15</v>
          </cell>
        </row>
        <row r="145">
          <cell r="A145">
            <v>228000</v>
          </cell>
          <cell r="C145">
            <v>45237.05</v>
          </cell>
        </row>
        <row r="147">
          <cell r="A147">
            <v>228015</v>
          </cell>
          <cell r="C147">
            <v>326.24</v>
          </cell>
        </row>
        <row r="149">
          <cell r="A149">
            <v>228300</v>
          </cell>
          <cell r="C149">
            <v>1094.18</v>
          </cell>
        </row>
        <row r="151">
          <cell r="A151">
            <v>228400</v>
          </cell>
          <cell r="C151">
            <v>211.66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 Budget - Summary"/>
      <sheetName val="II. Budget - Detail (FHI Ops)"/>
      <sheetName val="III. Budget - Qrtrly (FHI Ops)"/>
      <sheetName val="IV. Budget - Detail (Sub Ops)"/>
      <sheetName val="V. Budget - Quarterly (Sub Ops)"/>
      <sheetName val="VI. Summary by Parent"/>
      <sheetName val="WebQueryResults"/>
      <sheetName val="Analysis"/>
      <sheetName val="Bangladesh (HQ Edit)"/>
      <sheetName val="Salary Split"/>
      <sheetName val="Bangladesh (org)"/>
      <sheetName val="Sheet1"/>
    </sheetNames>
    <sheetDataSet>
      <sheetData sheetId="0"/>
      <sheetData sheetId="1">
        <row r="1">
          <cell r="B1" t="str">
            <v>FHI360 Operational Budget Template</v>
          </cell>
        </row>
        <row r="5">
          <cell r="K5" t="str">
            <v>GPM Bangladesh</v>
          </cell>
        </row>
        <row r="6">
          <cell r="E6" t="str">
            <v>SCC</v>
          </cell>
          <cell r="R6" t="str">
            <v>sis</v>
          </cell>
        </row>
        <row r="7">
          <cell r="E7" t="str">
            <v>UR</v>
          </cell>
          <cell r="N7">
            <v>2</v>
          </cell>
        </row>
      </sheetData>
      <sheetData sheetId="2"/>
      <sheetData sheetId="3">
        <row r="176">
          <cell r="F176">
            <v>0.18</v>
          </cell>
        </row>
      </sheetData>
      <sheetData sheetId="4"/>
      <sheetData sheetId="5">
        <row r="176">
          <cell r="F176">
            <v>0</v>
          </cell>
        </row>
      </sheetData>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 Budget - Summary"/>
      <sheetName val="II. Budget - Detail (FHI Ops)"/>
      <sheetName val="III. Budget - Qrtrly (FHI Ops)"/>
      <sheetName val="IV. Budget - Detail (Sub Ops)"/>
      <sheetName val="RM_As of May10"/>
      <sheetName val="V. Budget - Quarterly (Sub Ops)"/>
      <sheetName val="VI. Summary by Parent"/>
      <sheetName val="Salary Computation"/>
      <sheetName val="Nepal Severence - IMPACT &amp;  (2)"/>
      <sheetName val="Consultancy"/>
      <sheetName val="Domestic Travel (Internal)"/>
      <sheetName val="Supplies (Internal)"/>
      <sheetName val="Office Expenses Details"/>
      <sheetName val="SA Detail working"/>
      <sheetName val="training by category"/>
      <sheetName val="Aug09-May10 expenses"/>
      <sheetName val="Alloc of General Cost Working"/>
      <sheetName val="pharmaceuticals"/>
      <sheetName val="cumulatBudget&amp;Expens upto May10"/>
    </sheetNames>
    <sheetDataSet>
      <sheetData sheetId="0" refreshError="1"/>
      <sheetData sheetId="1" refreshError="1">
        <row r="15">
          <cell r="I15">
            <v>18434522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1"/>
      <sheetName val="Pro Forma 2"/>
      <sheetName val="Pro Forma 3"/>
      <sheetName val="Pro Forma 4"/>
      <sheetName val="Summary by Output"/>
      <sheetName val="(INT) Rate Calc"/>
      <sheetName val="(INT) Consultant Calc"/>
      <sheetName val="(INT) Summary"/>
      <sheetName val="(INT) Detailed"/>
      <sheetName val="(Int)SC Costs-country"/>
      <sheetName val="(Int)SC Costs-regional"/>
      <sheetName val="(INT) Severance Cal"/>
      <sheetName val="(Int)AAP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88">
          <cell r="F188">
            <v>0.1888</v>
          </cell>
        </row>
        <row r="792">
          <cell r="E792">
            <v>0.05</v>
          </cell>
        </row>
        <row r="794">
          <cell r="E794">
            <v>220</v>
          </cell>
        </row>
      </sheetData>
      <sheetData sheetId="9"/>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Appendix 1 (A-Basic Data)"/>
      <sheetName val="Appendix 1 (B-Offer Sheet)"/>
      <sheetName val="Appendix 1 (D-Model Invoice)"/>
      <sheetName val="Annex 1 (E-Account Sheet Option"/>
      <sheetName val="Appendix 1(C-Accounts Sheets Op"/>
      <sheetName val="Appendix 1 (E-Accounts Sheet)"/>
      <sheetName val="Konfiguration"/>
      <sheetName val="Base Assumptions "/>
      <sheetName val="IH TM Detail"/>
      <sheetName val="INT T&amp;M Loading"/>
      <sheetName val="IH Summary"/>
      <sheetName val="IHDetail"/>
      <sheetName val="Activities REVISION"/>
      <sheetName val="Cost Share"/>
      <sheetName val="(INT) IH FY Conversion"/>
      <sheetName val="(INT) IH FY LOE Table"/>
      <sheetName val="Sheet1"/>
      <sheetName val="INT_SC Estimate"/>
    </sheetNames>
    <sheetDataSet>
      <sheetData sheetId="0"/>
      <sheetData sheetId="1"/>
      <sheetData sheetId="2"/>
      <sheetData sheetId="3"/>
      <sheetData sheetId="4"/>
      <sheetData sheetId="5"/>
      <sheetData sheetId="6"/>
      <sheetData sheetId="7"/>
      <sheetData sheetId="8"/>
      <sheetData sheetId="9">
        <row r="2">
          <cell r="B2">
            <v>0</v>
          </cell>
        </row>
      </sheetData>
      <sheetData sheetId="10"/>
      <sheetData sheetId="11">
        <row r="23">
          <cell r="K23" t="e">
            <v>#DIV/0!</v>
          </cell>
        </row>
      </sheetData>
      <sheetData sheetId="12"/>
      <sheetData sheetId="13"/>
      <sheetData sheetId="14"/>
      <sheetData sheetId="15"/>
      <sheetData sheetId="16"/>
      <sheetData sheetId="17"/>
      <sheetData sheetId="18"/>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 Budget - Summary"/>
      <sheetName val="II. Budget - Detail (FHI Ops)"/>
      <sheetName val="III. Budget - Qrtrly (FHI Ops)"/>
      <sheetName val="IV. Budget - Detail (Sub Ops)"/>
      <sheetName val="V. Budget - Quarterly (Sub Ops)"/>
      <sheetName val="VI. Summary by Parent"/>
      <sheetName val="Elements"/>
      <sheetName val="SA and subcontract"/>
      <sheetName val="Salary and Fringe"/>
      <sheetName val="Severance"/>
      <sheetName val="OD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LIST AUGUST 2010"/>
      <sheetName val="GOL AUGUST 2010"/>
      <sheetName val="GOL AUGUST 2010 GTBank"/>
      <sheetName val="GOL AUGUST 2010 LBDI"/>
      <sheetName val="GOL AUGUST 2010 ECOBANK"/>
      <sheetName val="GOL AUGUST 2010 CHECK"/>
      <sheetName val="USAID AUGUST 2010"/>
      <sheetName val="Incentive Position Level"/>
    </sheetNames>
    <sheetDataSet>
      <sheetData sheetId="0"/>
      <sheetData sheetId="1"/>
      <sheetData sheetId="2"/>
      <sheetData sheetId="3"/>
      <sheetData sheetId="4"/>
      <sheetData sheetId="5"/>
      <sheetData sheetId="6"/>
      <sheetData sheetId="7">
        <row r="7">
          <cell r="C7">
            <v>1</v>
          </cell>
        </row>
        <row r="120">
          <cell r="B120" t="str">
            <v>Sinoe County</v>
          </cell>
        </row>
        <row r="121">
          <cell r="B121" t="str">
            <v>Rivercess County</v>
          </cell>
        </row>
        <row r="122">
          <cell r="B122" t="str">
            <v>River Gee County</v>
          </cell>
        </row>
        <row r="123">
          <cell r="B123" t="str">
            <v>Nimba County</v>
          </cell>
        </row>
        <row r="124">
          <cell r="B124" t="str">
            <v>Montserrado County</v>
          </cell>
        </row>
        <row r="125">
          <cell r="B125" t="str">
            <v>Maryland County</v>
          </cell>
        </row>
        <row r="126">
          <cell r="B126" t="str">
            <v>Margibi County</v>
          </cell>
        </row>
        <row r="127">
          <cell r="B127" t="str">
            <v>Lofa County</v>
          </cell>
        </row>
        <row r="128">
          <cell r="B128" t="str">
            <v>Grand Kru County</v>
          </cell>
        </row>
        <row r="129">
          <cell r="B129" t="str">
            <v>Grand Bassa County</v>
          </cell>
        </row>
        <row r="130">
          <cell r="B130" t="str">
            <v>Grand Gedeh County</v>
          </cell>
        </row>
        <row r="131">
          <cell r="B131" t="str">
            <v>Gbarpolu County</v>
          </cell>
        </row>
        <row r="132">
          <cell r="B132" t="str">
            <v>Cape Mount County</v>
          </cell>
        </row>
        <row r="133">
          <cell r="B133" t="str">
            <v>Bong County</v>
          </cell>
        </row>
        <row r="134">
          <cell r="B134" t="str">
            <v>Bomi County</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424"/>
      <sheetName val="SF424A (page 1)"/>
      <sheetName val="SF424A (page2)"/>
      <sheetName val="Cover Page"/>
      <sheetName val="Summary"/>
      <sheetName val="Personnel"/>
      <sheetName val="Equipment"/>
      <sheetName val="Travel"/>
      <sheetName val="Supplies"/>
      <sheetName val="Other"/>
      <sheetName val="Contractual I"/>
      <sheetName val="Contractual II"/>
      <sheetName val="I. Budget - Summary"/>
      <sheetName val="II. Budget - Detail (FHI Ops)"/>
      <sheetName val="III. Budget - Qrtrly (FHI Ops)"/>
      <sheetName val="IV. Budget - Detail (Sub Ops)"/>
      <sheetName val="V. Budget - Quarterly (Sub Ops)"/>
      <sheetName val="VI. Summary by Parent"/>
      <sheetName val="Salary and Fringe"/>
      <sheetName val="Severance 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39">
          <cell r="E639">
            <v>0.18</v>
          </cell>
        </row>
        <row r="640">
          <cell r="E640">
            <v>0.29559999999999997</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book-VND"/>
      <sheetName val="Cashbook-USD-Operating"/>
      <sheetName val="Data-creditor"/>
      <sheetName val="Data-debitor"/>
      <sheetName val="Sheet2"/>
      <sheetName val="Sheet3"/>
    </sheetNames>
    <sheetDataSet>
      <sheetData sheetId="0"/>
      <sheetData sheetId="1"/>
      <sheetData sheetId="2" refreshError="1">
        <row r="4">
          <cell r="B4" t="str">
            <v>Amcham (Ho Chi Minh)</v>
          </cell>
        </row>
        <row r="5">
          <cell r="B5" t="str">
            <v>ANZ Bank</v>
          </cell>
        </row>
        <row r="6">
          <cell r="B6" t="str">
            <v>ANZ Bank</v>
          </cell>
        </row>
        <row r="7">
          <cell r="B7" t="str">
            <v>Art Tourist Services Co., Ltd.</v>
          </cell>
        </row>
        <row r="8">
          <cell r="B8" t="str">
            <v>Arthur Andersen</v>
          </cell>
        </row>
        <row r="9">
          <cell r="B9" t="str">
            <v>Bank of America</v>
          </cell>
        </row>
        <row r="10">
          <cell r="B10" t="str">
            <v>Baoviet Saigon</v>
          </cell>
        </row>
        <row r="11">
          <cell r="B11" t="str">
            <v>Bui Hoang Hai</v>
          </cell>
        </row>
        <row r="12">
          <cell r="B12" t="str">
            <v>Bui Thi Hong Anh</v>
          </cell>
        </row>
        <row r="13">
          <cell r="B13" t="str">
            <v>Caravelle Hotel</v>
          </cell>
        </row>
        <row r="14">
          <cell r="B14" t="str">
            <v>Chinfon Manulife</v>
          </cell>
        </row>
        <row r="15">
          <cell r="B15" t="str">
            <v>CMC Co Ltd</v>
          </cell>
        </row>
        <row r="16">
          <cell r="B16" t="str">
            <v>Cong ty Co phan Lao Dong</v>
          </cell>
        </row>
        <row r="17">
          <cell r="B17" t="str">
            <v>Cong ty CPCN Vien Thong Sai Gon</v>
          </cell>
        </row>
        <row r="18">
          <cell r="B18" t="str">
            <v>Cong ty Dien thoai Dong Thanh pho (HTC)</v>
          </cell>
        </row>
        <row r="19">
          <cell r="B19" t="str">
            <v>Cong ty dien thoai TP HCM</v>
          </cell>
        </row>
        <row r="20">
          <cell r="B20" t="str">
            <v>Cong ty DTVT Quan Doi</v>
          </cell>
        </row>
        <row r="21">
          <cell r="B21" t="str">
            <v>Cong ty HTPT Tin hoc</v>
          </cell>
        </row>
        <row r="22">
          <cell r="B22" t="str">
            <v>Cong ty TNHH Hoi cho trien lam Manh Cong</v>
          </cell>
        </row>
        <row r="23">
          <cell r="B23" t="str">
            <v>Cong ty TNHH Vi An</v>
          </cell>
        </row>
        <row r="24">
          <cell r="B24" t="str">
            <v>Cong ty TNHH Xay dung Thanh Long</v>
          </cell>
        </row>
        <row r="25">
          <cell r="B25" t="str">
            <v>Dang Kim Giang</v>
          </cell>
        </row>
        <row r="26">
          <cell r="B26" t="str">
            <v>Dao Thuy Hoan</v>
          </cell>
        </row>
        <row r="27">
          <cell r="B27" t="str">
            <v>DHL International Pte. Ltd</v>
          </cell>
        </row>
        <row r="28">
          <cell r="B28" t="str">
            <v>Dinh Pham Ngoc Anh</v>
          </cell>
        </row>
        <row r="29">
          <cell r="B29" t="str">
            <v>Duc Lan Co</v>
          </cell>
        </row>
        <row r="30">
          <cell r="B30" t="str">
            <v>Earnst &amp; Young</v>
          </cell>
        </row>
        <row r="31">
          <cell r="B31" t="str">
            <v>EIS Co Ltd</v>
          </cell>
        </row>
        <row r="32">
          <cell r="B32" t="str">
            <v>EIS Inc</v>
          </cell>
        </row>
        <row r="33">
          <cell r="B33" t="str">
            <v>EMS - Hanoi Post Office</v>
          </cell>
        </row>
        <row r="34">
          <cell r="B34" t="str">
            <v>E-town (REE Corp)</v>
          </cell>
        </row>
        <row r="35">
          <cell r="B35" t="str">
            <v>Exotissimo Travel Co Ltd, Hanoi Branch</v>
          </cell>
        </row>
        <row r="36">
          <cell r="B36" t="str">
            <v>EXOTISSIMO Travel Vietnam Co Ltd</v>
          </cell>
        </row>
        <row r="37">
          <cell r="B37" t="str">
            <v>Federal Express</v>
          </cell>
        </row>
        <row r="38">
          <cell r="B38" t="str">
            <v>Finel</v>
          </cell>
        </row>
        <row r="39">
          <cell r="B39" t="str">
            <v>Folec Communications Vietnam Ltd.</v>
          </cell>
        </row>
        <row r="40">
          <cell r="B40" t="str">
            <v>FPT</v>
          </cell>
        </row>
        <row r="41">
          <cell r="B41" t="str">
            <v>Hanoi CTT Information Technology Company Ltd</v>
          </cell>
        </row>
        <row r="42">
          <cell r="B42" t="str">
            <v>Hanoi Health Insurance</v>
          </cell>
        </row>
        <row r="43">
          <cell r="B43" t="str">
            <v>Hanoi Horison Hotel</v>
          </cell>
        </row>
        <row r="44">
          <cell r="B44" t="str">
            <v>Hanoi Post Office</v>
          </cell>
        </row>
        <row r="45">
          <cell r="B45" t="str">
            <v>Hanoi Social Insurance</v>
          </cell>
        </row>
        <row r="46">
          <cell r="B46" t="str">
            <v>Hanoi State Treasury</v>
          </cell>
        </row>
        <row r="47">
          <cell r="B47" t="str">
            <v>Hanoi Trade Department</v>
          </cell>
        </row>
        <row r="48">
          <cell r="B48" t="str">
            <v>Herman Miller Asia (Pte) Ltd</v>
          </cell>
        </row>
        <row r="49">
          <cell r="B49" t="str">
            <v>Hilton Opera Hanoi</v>
          </cell>
        </row>
        <row r="50">
          <cell r="B50" t="str">
            <v>Ho Chi Minh Post office</v>
          </cell>
        </row>
        <row r="51">
          <cell r="B51" t="str">
            <v>Ho Huu Thang</v>
          </cell>
        </row>
        <row r="52">
          <cell r="B52" t="str">
            <v>Ho Xuan Phan</v>
          </cell>
        </row>
        <row r="53">
          <cell r="B53" t="str">
            <v>Hoan Kiem Health Insurance, Hanoi</v>
          </cell>
        </row>
        <row r="54">
          <cell r="B54" t="str">
            <v>Hoang Duc Co.</v>
          </cell>
        </row>
        <row r="55">
          <cell r="B55" t="str">
            <v>Hotel Sofitel Plaza Siagon</v>
          </cell>
        </row>
        <row r="56">
          <cell r="B56" t="str">
            <v>Hypress Co.,</v>
          </cell>
        </row>
        <row r="57">
          <cell r="B57" t="str">
            <v>ICBA</v>
          </cell>
        </row>
        <row r="58">
          <cell r="B58" t="str">
            <v>Information Service Provider Co Ltd</v>
          </cell>
        </row>
        <row r="59">
          <cell r="B59" t="str">
            <v>International Telecommunication Center 1</v>
          </cell>
        </row>
        <row r="60">
          <cell r="B60" t="str">
            <v>International Trading Center</v>
          </cell>
        </row>
        <row r="61">
          <cell r="B61" t="str">
            <v>ISA</v>
          </cell>
        </row>
        <row r="62">
          <cell r="B62" t="str">
            <v>ISP</v>
          </cell>
        </row>
        <row r="63">
          <cell r="B63" t="str">
            <v>ISP (old account)</v>
          </cell>
        </row>
        <row r="64">
          <cell r="B64" t="str">
            <v>ITC</v>
          </cell>
        </row>
        <row r="65">
          <cell r="B65" t="str">
            <v>KCD Co. Ltd</v>
          </cell>
        </row>
        <row r="66">
          <cell r="B66" t="str">
            <v>Kim Lien Co Ltd</v>
          </cell>
        </row>
        <row r="67">
          <cell r="B67" t="str">
            <v>Kim Ngan Ha Co Ltd</v>
          </cell>
        </row>
        <row r="68">
          <cell r="B68" t="str">
            <v>Kim Ngan Ha Co Ltd</v>
          </cell>
        </row>
        <row r="69">
          <cell r="B69" t="str">
            <v>KPMG Limited</v>
          </cell>
        </row>
        <row r="70">
          <cell r="B70" t="str">
            <v>Law Consulting HR</v>
          </cell>
        </row>
        <row r="71">
          <cell r="B71" t="str">
            <v>Le Thanh Huong</v>
          </cell>
        </row>
        <row r="72">
          <cell r="B72" t="str">
            <v>Ly Thuy Van</v>
          </cell>
        </row>
        <row r="73">
          <cell r="B73" t="str">
            <v xml:space="preserve">Machinery and Construction Company No 9 </v>
          </cell>
        </row>
        <row r="74">
          <cell r="B74" t="str">
            <v>Mai Linh Taxi</v>
          </cell>
        </row>
        <row r="75">
          <cell r="B75" t="str">
            <v>Manulife</v>
          </cell>
        </row>
        <row r="76">
          <cell r="B76" t="str">
            <v>Melia Hanoi</v>
          </cell>
        </row>
        <row r="77">
          <cell r="B77" t="str">
            <v>Metan Co Ltd</v>
          </cell>
        </row>
        <row r="78">
          <cell r="B78" t="str">
            <v>Nassco Co</v>
          </cell>
        </row>
        <row r="79">
          <cell r="B79" t="str">
            <v>New World Hotel SaiGon</v>
          </cell>
        </row>
        <row r="80">
          <cell r="B80" t="str">
            <v>Nguyen Anh Tuan</v>
          </cell>
        </row>
        <row r="81">
          <cell r="B81" t="str">
            <v>Nguyen Chi Thanh</v>
          </cell>
        </row>
        <row r="82">
          <cell r="B82" t="str">
            <v>Nguyen Duc Toan</v>
          </cell>
        </row>
        <row r="83">
          <cell r="B83" t="str">
            <v>Nguyen Duc Toan (old account)</v>
          </cell>
        </row>
        <row r="84">
          <cell r="B84" t="str">
            <v>Nguyen Hoang Phuong</v>
          </cell>
        </row>
        <row r="85">
          <cell r="B85" t="str">
            <v>Nguyen Hong Duong</v>
          </cell>
        </row>
        <row r="86">
          <cell r="B86" t="str">
            <v>Nguyen Huu Nhi</v>
          </cell>
        </row>
        <row r="87">
          <cell r="B87" t="str">
            <v>Nguyen Huu Phuong</v>
          </cell>
        </row>
        <row r="88">
          <cell r="B88" t="str">
            <v>Nguyen Kim Hoa</v>
          </cell>
        </row>
        <row r="89">
          <cell r="B89" t="str">
            <v>Nguyen Le Company</v>
          </cell>
        </row>
        <row r="90">
          <cell r="B90" t="str">
            <v>Nguyen Manh Cuong</v>
          </cell>
        </row>
        <row r="91">
          <cell r="B91" t="str">
            <v>Nguyen My Trang</v>
          </cell>
        </row>
        <row r="92">
          <cell r="B92" t="str">
            <v>Nguyen Ngoc Chau (KCD)</v>
          </cell>
        </row>
        <row r="93">
          <cell r="B93" t="str">
            <v>Nguyen Nhu Dung</v>
          </cell>
        </row>
        <row r="94">
          <cell r="B94" t="str">
            <v>Nguyen Thi Tuyet</v>
          </cell>
        </row>
        <row r="95">
          <cell r="B95" t="str">
            <v>Nguyen Viet Dieu My (old acct. of KCD)</v>
          </cell>
        </row>
        <row r="96">
          <cell r="B96" t="str">
            <v>Nguyen Viet Dieu My (old acct.)</v>
          </cell>
        </row>
        <row r="97">
          <cell r="B97" t="str">
            <v>Nhat Nam Co</v>
          </cell>
        </row>
        <row r="98">
          <cell r="B98" t="str">
            <v>Nhat Quang Co., Ltd</v>
          </cell>
        </row>
        <row r="99">
          <cell r="B99" t="str">
            <v>Niem Tin Co., Ltd</v>
          </cell>
        </row>
        <row r="100">
          <cell r="B100" t="str">
            <v>Omni Saigon Hotel</v>
          </cell>
        </row>
        <row r="101">
          <cell r="B101" t="str">
            <v>P&amp;T Co</v>
          </cell>
        </row>
        <row r="102">
          <cell r="B102" t="str">
            <v>PC World</v>
          </cell>
        </row>
        <row r="103">
          <cell r="B103" t="str">
            <v>Pham Quang Minh</v>
          </cell>
        </row>
        <row r="104">
          <cell r="B104" t="str">
            <v>Phan Hung Son</v>
          </cell>
        </row>
        <row r="105">
          <cell r="B105" t="str">
            <v>Phan Ngoc Minh</v>
          </cell>
        </row>
        <row r="106">
          <cell r="B106" t="str">
            <v>Phan Thanh Son</v>
          </cell>
        </row>
        <row r="107">
          <cell r="B107" t="str">
            <v>Phan Trung Hieu</v>
          </cell>
        </row>
        <row r="108">
          <cell r="B108" t="str">
            <v>Phung Duc Anh</v>
          </cell>
        </row>
        <row r="109">
          <cell r="B109" t="str">
            <v>Phuong Photo</v>
          </cell>
        </row>
        <row r="110">
          <cell r="B110" t="str">
            <v>Post Office of Center 1</v>
          </cell>
        </row>
        <row r="111">
          <cell r="B111" t="str">
            <v>PricewaterhouseCoopers (Vietnam) Ltd.</v>
          </cell>
        </row>
        <row r="112">
          <cell r="B112" t="str">
            <v>Printing Company</v>
          </cell>
        </row>
        <row r="113">
          <cell r="B113" t="str">
            <v>Printing shop</v>
          </cell>
        </row>
        <row r="114">
          <cell r="B114" t="str">
            <v>Quang Trung Software City</v>
          </cell>
        </row>
        <row r="115">
          <cell r="B115" t="str">
            <v xml:space="preserve">Quang Vinh Informatic Center </v>
          </cell>
        </row>
        <row r="116">
          <cell r="B116" t="str">
            <v>Sai Gon - Bong Sen Co.</v>
          </cell>
        </row>
        <row r="117">
          <cell r="B117" t="str">
            <v>Saigon CTT</v>
          </cell>
        </row>
        <row r="118">
          <cell r="B118" t="str">
            <v>SaiGon Electric and informatics Co.</v>
          </cell>
        </row>
        <row r="119">
          <cell r="B119" t="str">
            <v>Saigon Post</v>
          </cell>
        </row>
        <row r="120">
          <cell r="B120" t="str">
            <v>SaiGon post office - 2</v>
          </cell>
        </row>
        <row r="121">
          <cell r="B121" t="str">
            <v>Saigontourist Travel Service Co</v>
          </cell>
        </row>
        <row r="122">
          <cell r="B122" t="str">
            <v>SEI Co., Ltd</v>
          </cell>
        </row>
        <row r="123">
          <cell r="B123" t="str">
            <v>SEI Co., Ltd (old acct.)</v>
          </cell>
        </row>
        <row r="124">
          <cell r="B124" t="str">
            <v>Somerset Grand Hanoi</v>
          </cell>
        </row>
        <row r="125">
          <cell r="B125" t="str">
            <v>Son Ha Company</v>
          </cell>
        </row>
        <row r="126">
          <cell r="B126" t="str">
            <v>Son Viet Company</v>
          </cell>
        </row>
        <row r="127">
          <cell r="B127" t="str">
            <v>Stationery shop</v>
          </cell>
        </row>
        <row r="128">
          <cell r="B128" t="str">
            <v>Sun Advertising and Trading Co</v>
          </cell>
        </row>
        <row r="129">
          <cell r="B129" t="str">
            <v>T&amp;T Co., Ltd.</v>
          </cell>
        </row>
        <row r="130">
          <cell r="B130" t="str">
            <v>Tan Duc Co</v>
          </cell>
        </row>
        <row r="131">
          <cell r="B131" t="str">
            <v>TEC</v>
          </cell>
        </row>
        <row r="132">
          <cell r="B132" t="str">
            <v>Telecommunication Quality Management Center</v>
          </cell>
        </row>
        <row r="133">
          <cell r="B133" t="str">
            <v>Thai Duy Hoa</v>
          </cell>
        </row>
        <row r="134">
          <cell r="B134" t="str">
            <v>Thai Nguyen Hoang Nha</v>
          </cell>
        </row>
        <row r="135">
          <cell r="B135" t="str">
            <v>Thanh Binh Construction &amp; Trading Company</v>
          </cell>
        </row>
        <row r="136">
          <cell r="B136" t="str">
            <v>Tien Phong Publication Co</v>
          </cell>
        </row>
        <row r="137">
          <cell r="B137" t="str">
            <v>Tran Duc Ngu</v>
          </cell>
        </row>
        <row r="138">
          <cell r="B138" t="str">
            <v>Tran Quynh Nga</v>
          </cell>
        </row>
        <row r="139">
          <cell r="B139" t="str">
            <v>Tran Trung Co Ltd.</v>
          </cell>
        </row>
        <row r="140">
          <cell r="B140" t="str">
            <v>Trinh Thi Thom</v>
          </cell>
        </row>
        <row r="141">
          <cell r="B141" t="str">
            <v>Truong Quoc Cuong</v>
          </cell>
        </row>
        <row r="142">
          <cell r="B142" t="str">
            <v>USV Limited</v>
          </cell>
        </row>
        <row r="143">
          <cell r="B143" t="str">
            <v>VAIP</v>
          </cell>
        </row>
        <row r="144">
          <cell r="B144" t="str">
            <v>Van Hong Co., Ltd</v>
          </cell>
        </row>
        <row r="145">
          <cell r="B145" t="str">
            <v>Vi An</v>
          </cell>
        </row>
        <row r="146">
          <cell r="B146" t="str">
            <v>Vietech</v>
          </cell>
        </row>
        <row r="147">
          <cell r="B147" t="str">
            <v>Vietnam Data Communication Center 1 (VDC)</v>
          </cell>
        </row>
        <row r="148">
          <cell r="B148" t="str">
            <v>Vietnam Data Communication Center 2 (VDC)</v>
          </cell>
        </row>
        <row r="149">
          <cell r="B149" t="str">
            <v>Vietnam Economics News</v>
          </cell>
        </row>
        <row r="150">
          <cell r="B150" t="str">
            <v>Vietnam Mobile Telecom Service Co. - Centre I (VMS Mobiphone)</v>
          </cell>
        </row>
        <row r="151">
          <cell r="B151" t="str">
            <v>Vietnam Mobile Telecom Service Co. - Centre II (VMS Mobiphone)</v>
          </cell>
        </row>
        <row r="152">
          <cell r="B152" t="str">
            <v>Vietnam News</v>
          </cell>
        </row>
        <row r="153">
          <cell r="B153" t="str">
            <v>VietTel</v>
          </cell>
        </row>
        <row r="154">
          <cell r="B154" t="str">
            <v>Vinata International Joint - Venture Co., Ltd.</v>
          </cell>
        </row>
        <row r="155">
          <cell r="B155" t="str">
            <v>Vinata International Joint - Venture Co., Ltd. 1</v>
          </cell>
        </row>
        <row r="156">
          <cell r="B156" t="str">
            <v>Vinata International Joint Venture</v>
          </cell>
        </row>
        <row r="157">
          <cell r="B157" t="str">
            <v>Vinata International Joint Venture HCM</v>
          </cell>
        </row>
        <row r="158">
          <cell r="B158" t="str">
            <v>Vinatrans Hanoi</v>
          </cell>
        </row>
        <row r="159">
          <cell r="B159" t="str">
            <v>VN Post Newspaper</v>
          </cell>
        </row>
        <row r="160">
          <cell r="B160" t="str">
            <v>VNPT - HCM</v>
          </cell>
        </row>
        <row r="161">
          <cell r="B161" t="str">
            <v>Vo Thi Minh Trang</v>
          </cell>
        </row>
        <row r="162">
          <cell r="B162" t="str">
            <v>VTI Centre 1</v>
          </cell>
        </row>
        <row r="163">
          <cell r="B163" t="str">
            <v>VT&amp;T Co Ltd</v>
          </cell>
        </row>
        <row r="164">
          <cell r="B164" t="str">
            <v>Vu Hoai Thu</v>
          </cell>
        </row>
      </sheetData>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 Budget - Summary"/>
      <sheetName val="II. Budget - Detail (FHI Ops)"/>
      <sheetName val="LOE Nepal"/>
      <sheetName val="III. Budget - Qrtrly (FHI Ops)"/>
      <sheetName val="IV. Budget - Detail (Sub Ops)"/>
      <sheetName val="V. Budget - Quarterly (Sub Ops)"/>
      <sheetName val="SA Detail working"/>
      <sheetName val="VI. Summary by Parent"/>
      <sheetName val="Salary Computation"/>
      <sheetName val="Nepal Severence "/>
      <sheetName val="Domestic Travel"/>
      <sheetName val="Supplies &amp; Phermaceuticals"/>
      <sheetName val="Office Expenses Details"/>
      <sheetName val="Alloc of General Cost 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 core savings"/>
      <sheetName val="Core Savings"/>
      <sheetName val="Overall Summary"/>
      <sheetName val="USG Summary"/>
      <sheetName val="Non-USG Summary"/>
      <sheetName val="Overhead"/>
      <sheetName val="subs @ 4-07"/>
      <sheetName val="Imp @ 4-07"/>
      <sheetName val="IMPACT - split funded (grou (2)"/>
      <sheetName val="IMPACT - split funded (grou (3)"/>
      <sheetName val="Exp905"/>
      <sheetName val="fy99 adv-subs"/>
      <sheetName val="fy00 adv-subs"/>
      <sheetName val="fy02-FY07 adv-subs"/>
      <sheetName val="Adv"/>
      <sheetName val="adv@9-06"/>
      <sheetName val="sub @ 9-06"/>
      <sheetName val="subs 904"/>
      <sheetName val="subs903"/>
      <sheetName val="subs 902"/>
      <sheetName val="subs905"/>
      <sheetName val="adv905"/>
      <sheetName val="adv @ 3-07"/>
      <sheetName val="adv @ 4-07"/>
      <sheetName val="IMPACT Sort FY02-FY07"/>
      <sheetName val="G&amp;A"/>
      <sheetName val="IMP ENTRY FY02-FY07"/>
      <sheetName val="IMPACT @ 9-06"/>
      <sheetName val="IMPACT Sort FY01"/>
      <sheetName val="IMP 9-00 Sort"/>
      <sheetName val="IMPACT 9-99"/>
      <sheetName val="IMPACT 9-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
          <cell r="A9">
            <v>10056</v>
          </cell>
          <cell r="C9">
            <v>92136.5</v>
          </cell>
        </row>
        <row r="11">
          <cell r="A11">
            <v>10500</v>
          </cell>
          <cell r="C11">
            <v>-28516.82</v>
          </cell>
        </row>
        <row r="13">
          <cell r="A13">
            <v>34540</v>
          </cell>
          <cell r="C13">
            <v>8947.5300000000007</v>
          </cell>
        </row>
        <row r="15">
          <cell r="A15">
            <v>80000</v>
          </cell>
          <cell r="C15">
            <v>773428.39</v>
          </cell>
        </row>
        <row r="17">
          <cell r="A17">
            <v>80004</v>
          </cell>
          <cell r="C17">
            <v>8.57</v>
          </cell>
        </row>
        <row r="19">
          <cell r="A19">
            <v>80008</v>
          </cell>
          <cell r="C19">
            <v>215175.98</v>
          </cell>
        </row>
        <row r="21">
          <cell r="A21">
            <v>80012</v>
          </cell>
          <cell r="C21">
            <v>23283.49</v>
          </cell>
        </row>
        <row r="23">
          <cell r="A23">
            <v>80013</v>
          </cell>
          <cell r="C23">
            <v>-4221.08</v>
          </cell>
        </row>
        <row r="25">
          <cell r="A25">
            <v>80016</v>
          </cell>
          <cell r="C25">
            <v>148708.81</v>
          </cell>
        </row>
        <row r="27">
          <cell r="A27">
            <v>80017</v>
          </cell>
          <cell r="C27">
            <v>46483.35</v>
          </cell>
        </row>
        <row r="29">
          <cell r="A29">
            <v>80018</v>
          </cell>
          <cell r="C29">
            <v>55491.27</v>
          </cell>
        </row>
        <row r="31">
          <cell r="A31">
            <v>80019</v>
          </cell>
          <cell r="C31">
            <v>279494.62</v>
          </cell>
        </row>
        <row r="33">
          <cell r="A33">
            <v>80039</v>
          </cell>
          <cell r="C33">
            <v>23179.15</v>
          </cell>
        </row>
        <row r="35">
          <cell r="A35">
            <v>80065</v>
          </cell>
          <cell r="C35">
            <v>138230.51999999999</v>
          </cell>
        </row>
        <row r="37">
          <cell r="A37">
            <v>80066</v>
          </cell>
          <cell r="C37">
            <v>487061.02</v>
          </cell>
        </row>
        <row r="39">
          <cell r="A39">
            <v>80082</v>
          </cell>
          <cell r="C39">
            <v>118.05</v>
          </cell>
        </row>
        <row r="41">
          <cell r="A41">
            <v>80083</v>
          </cell>
          <cell r="C41">
            <v>186170.92</v>
          </cell>
        </row>
        <row r="43">
          <cell r="A43">
            <v>80084</v>
          </cell>
          <cell r="C43">
            <v>56396.87</v>
          </cell>
        </row>
        <row r="45">
          <cell r="A45">
            <v>80102</v>
          </cell>
          <cell r="C45">
            <v>270.43</v>
          </cell>
        </row>
        <row r="47">
          <cell r="A47">
            <v>80103</v>
          </cell>
          <cell r="C47">
            <v>7.62</v>
          </cell>
        </row>
        <row r="49">
          <cell r="A49">
            <v>80108</v>
          </cell>
          <cell r="C49">
            <v>24365.9</v>
          </cell>
        </row>
        <row r="51">
          <cell r="A51">
            <v>80146</v>
          </cell>
          <cell r="C51">
            <v>0</v>
          </cell>
        </row>
        <row r="53">
          <cell r="A53">
            <v>80157</v>
          </cell>
          <cell r="C53">
            <v>73403.33</v>
          </cell>
        </row>
        <row r="55">
          <cell r="A55">
            <v>80158</v>
          </cell>
          <cell r="C55">
            <v>156386.75</v>
          </cell>
        </row>
        <row r="57">
          <cell r="A57">
            <v>84001</v>
          </cell>
          <cell r="C57">
            <v>1421.3</v>
          </cell>
        </row>
        <row r="59">
          <cell r="A59">
            <v>84007</v>
          </cell>
          <cell r="C59">
            <v>-5574</v>
          </cell>
        </row>
        <row r="61">
          <cell r="A61">
            <v>84008</v>
          </cell>
          <cell r="C61">
            <v>-1263.49</v>
          </cell>
        </row>
        <row r="63">
          <cell r="A63">
            <v>84009</v>
          </cell>
          <cell r="C63">
            <v>1263.49</v>
          </cell>
        </row>
        <row r="65">
          <cell r="A65">
            <v>84034</v>
          </cell>
          <cell r="C65">
            <v>5236.04</v>
          </cell>
        </row>
        <row r="67">
          <cell r="A67">
            <v>84050</v>
          </cell>
          <cell r="C67">
            <v>978.66</v>
          </cell>
        </row>
        <row r="69">
          <cell r="A69">
            <v>84093</v>
          </cell>
          <cell r="C69">
            <v>-68753</v>
          </cell>
        </row>
        <row r="71">
          <cell r="A71">
            <v>84102</v>
          </cell>
          <cell r="C71">
            <v>-23629.41</v>
          </cell>
        </row>
        <row r="73">
          <cell r="A73">
            <v>84106</v>
          </cell>
          <cell r="C73">
            <v>-5972.71</v>
          </cell>
        </row>
        <row r="75">
          <cell r="A75">
            <v>84108</v>
          </cell>
          <cell r="C75">
            <v>-6120</v>
          </cell>
        </row>
        <row r="77">
          <cell r="A77">
            <v>84111</v>
          </cell>
          <cell r="C77">
            <v>-4934.03</v>
          </cell>
        </row>
        <row r="79">
          <cell r="A79">
            <v>84135</v>
          </cell>
          <cell r="C79">
            <v>108.26</v>
          </cell>
        </row>
        <row r="81">
          <cell r="A81">
            <v>84138</v>
          </cell>
          <cell r="C81">
            <v>-946</v>
          </cell>
        </row>
        <row r="83">
          <cell r="A83">
            <v>84152</v>
          </cell>
          <cell r="C83">
            <v>34.659999999999997</v>
          </cell>
        </row>
        <row r="85">
          <cell r="A85">
            <v>84183</v>
          </cell>
          <cell r="C85">
            <v>-2291.71</v>
          </cell>
        </row>
        <row r="87">
          <cell r="A87">
            <v>84198</v>
          </cell>
          <cell r="C87">
            <v>-7490</v>
          </cell>
        </row>
        <row r="89">
          <cell r="A89">
            <v>84214</v>
          </cell>
          <cell r="C89">
            <v>-2000</v>
          </cell>
        </row>
        <row r="91">
          <cell r="A91">
            <v>84223</v>
          </cell>
          <cell r="C91">
            <v>-3322.24</v>
          </cell>
        </row>
        <row r="93">
          <cell r="A93">
            <v>84231</v>
          </cell>
          <cell r="C93">
            <v>500.04</v>
          </cell>
        </row>
        <row r="95">
          <cell r="A95">
            <v>84241</v>
          </cell>
          <cell r="C95">
            <v>500.04</v>
          </cell>
        </row>
        <row r="97">
          <cell r="A97">
            <v>84242</v>
          </cell>
          <cell r="C97">
            <v>62568.23</v>
          </cell>
        </row>
        <row r="99">
          <cell r="A99">
            <v>84271</v>
          </cell>
          <cell r="C99">
            <v>25.26</v>
          </cell>
        </row>
        <row r="101">
          <cell r="A101">
            <v>84303</v>
          </cell>
          <cell r="C101">
            <v>-60.74</v>
          </cell>
        </row>
        <row r="103">
          <cell r="A103">
            <v>84317</v>
          </cell>
          <cell r="C103">
            <v>51.95</v>
          </cell>
        </row>
        <row r="105">
          <cell r="A105">
            <v>84402</v>
          </cell>
          <cell r="C105">
            <v>98.76</v>
          </cell>
        </row>
        <row r="107">
          <cell r="A107">
            <v>84406</v>
          </cell>
          <cell r="C107">
            <v>47817.29</v>
          </cell>
        </row>
        <row r="109">
          <cell r="A109">
            <v>84431</v>
          </cell>
          <cell r="C109">
            <v>3588.31</v>
          </cell>
        </row>
        <row r="111">
          <cell r="A111">
            <v>84439</v>
          </cell>
          <cell r="C111">
            <v>793.26</v>
          </cell>
        </row>
        <row r="113">
          <cell r="A113">
            <v>84441</v>
          </cell>
          <cell r="C113">
            <v>2049.0300000000002</v>
          </cell>
        </row>
        <row r="115">
          <cell r="A115">
            <v>84443</v>
          </cell>
          <cell r="C115">
            <v>-2049.0300000000002</v>
          </cell>
        </row>
        <row r="117">
          <cell r="A117">
            <v>84450</v>
          </cell>
          <cell r="C117">
            <v>284.52</v>
          </cell>
        </row>
        <row r="119">
          <cell r="A119">
            <v>84565</v>
          </cell>
          <cell r="C119">
            <v>2398.5</v>
          </cell>
        </row>
        <row r="121">
          <cell r="A121">
            <v>84650</v>
          </cell>
          <cell r="C121">
            <v>-40677.49</v>
          </cell>
        </row>
        <row r="123">
          <cell r="A123">
            <v>84756</v>
          </cell>
          <cell r="C123">
            <v>1755.71</v>
          </cell>
        </row>
        <row r="125">
          <cell r="A125">
            <v>84800</v>
          </cell>
          <cell r="C125">
            <v>550.30999999999995</v>
          </cell>
        </row>
        <row r="127">
          <cell r="A127">
            <v>84885</v>
          </cell>
          <cell r="C127">
            <v>110950</v>
          </cell>
        </row>
        <row r="129">
          <cell r="A129">
            <v>84887</v>
          </cell>
          <cell r="C129">
            <v>-25272.29</v>
          </cell>
        </row>
        <row r="131">
          <cell r="A131">
            <v>84900</v>
          </cell>
          <cell r="C131">
            <v>2402.4499999999998</v>
          </cell>
        </row>
        <row r="133">
          <cell r="A133">
            <v>84910</v>
          </cell>
          <cell r="C133">
            <v>101.69</v>
          </cell>
        </row>
        <row r="135">
          <cell r="A135">
            <v>84916</v>
          </cell>
          <cell r="C135">
            <v>-339.51</v>
          </cell>
        </row>
        <row r="137">
          <cell r="A137">
            <v>84919</v>
          </cell>
          <cell r="C137">
            <v>-4942.24</v>
          </cell>
        </row>
        <row r="139">
          <cell r="A139">
            <v>84933</v>
          </cell>
          <cell r="C139">
            <v>58.54</v>
          </cell>
        </row>
        <row r="141">
          <cell r="A141">
            <v>84946</v>
          </cell>
          <cell r="C141">
            <v>142.07</v>
          </cell>
        </row>
        <row r="143">
          <cell r="A143">
            <v>84950</v>
          </cell>
          <cell r="C143">
            <v>206.51</v>
          </cell>
        </row>
        <row r="145">
          <cell r="A145">
            <v>84967</v>
          </cell>
          <cell r="C145">
            <v>33069.39</v>
          </cell>
        </row>
        <row r="147">
          <cell r="A147">
            <v>84979</v>
          </cell>
          <cell r="C147">
            <v>618.54</v>
          </cell>
        </row>
        <row r="149">
          <cell r="A149">
            <v>84987</v>
          </cell>
          <cell r="C149">
            <v>-13553.04</v>
          </cell>
        </row>
        <row r="151">
          <cell r="A151">
            <v>85064</v>
          </cell>
          <cell r="C151">
            <v>33.590000000000003</v>
          </cell>
        </row>
        <row r="153">
          <cell r="A153">
            <v>85100</v>
          </cell>
          <cell r="C153">
            <v>3549.93</v>
          </cell>
        </row>
        <row r="155">
          <cell r="A155">
            <v>85150</v>
          </cell>
          <cell r="C155">
            <v>530.61</v>
          </cell>
        </row>
        <row r="157">
          <cell r="A157">
            <v>85193</v>
          </cell>
          <cell r="C157">
            <v>-27018.49</v>
          </cell>
        </row>
        <row r="159">
          <cell r="A159">
            <v>85200</v>
          </cell>
          <cell r="C159">
            <v>3361.89</v>
          </cell>
        </row>
        <row r="161">
          <cell r="A161">
            <v>85359</v>
          </cell>
          <cell r="C161">
            <v>-1575</v>
          </cell>
        </row>
        <row r="163">
          <cell r="A163">
            <v>85366</v>
          </cell>
          <cell r="C163">
            <v>-2523</v>
          </cell>
        </row>
        <row r="165">
          <cell r="A165">
            <v>85369</v>
          </cell>
          <cell r="C165">
            <v>-8310</v>
          </cell>
        </row>
        <row r="167">
          <cell r="A167">
            <v>85383</v>
          </cell>
          <cell r="C167">
            <v>-8435.23</v>
          </cell>
        </row>
        <row r="169">
          <cell r="A169">
            <v>85384</v>
          </cell>
          <cell r="C169">
            <v>-6477.95</v>
          </cell>
        </row>
        <row r="171">
          <cell r="A171">
            <v>85389</v>
          </cell>
          <cell r="C171">
            <v>-18250.53</v>
          </cell>
        </row>
        <row r="173">
          <cell r="A173">
            <v>85413</v>
          </cell>
          <cell r="C173">
            <v>785.73</v>
          </cell>
        </row>
        <row r="175">
          <cell r="A175">
            <v>85423</v>
          </cell>
          <cell r="C175">
            <v>-1060.68</v>
          </cell>
        </row>
        <row r="177">
          <cell r="A177">
            <v>85438</v>
          </cell>
          <cell r="C177">
            <v>6176</v>
          </cell>
        </row>
        <row r="179">
          <cell r="A179">
            <v>85455</v>
          </cell>
          <cell r="C179">
            <v>6192.19</v>
          </cell>
        </row>
        <row r="181">
          <cell r="A181">
            <v>85499</v>
          </cell>
          <cell r="C181">
            <v>4452</v>
          </cell>
        </row>
        <row r="183">
          <cell r="A183">
            <v>85507</v>
          </cell>
          <cell r="C183">
            <v>-689.2</v>
          </cell>
        </row>
        <row r="185">
          <cell r="A185">
            <v>85558</v>
          </cell>
          <cell r="C185">
            <v>1078.7</v>
          </cell>
        </row>
        <row r="187">
          <cell r="A187">
            <v>85564</v>
          </cell>
          <cell r="C187">
            <v>-55.27</v>
          </cell>
        </row>
        <row r="189">
          <cell r="A189">
            <v>85569</v>
          </cell>
          <cell r="C189">
            <v>-1596.25</v>
          </cell>
        </row>
        <row r="191">
          <cell r="A191">
            <v>85593</v>
          </cell>
          <cell r="C191">
            <v>1360.04</v>
          </cell>
        </row>
        <row r="193">
          <cell r="A193">
            <v>85702</v>
          </cell>
          <cell r="C193">
            <v>3057.54</v>
          </cell>
        </row>
        <row r="195">
          <cell r="A195">
            <v>85742</v>
          </cell>
          <cell r="C195">
            <v>1864.55</v>
          </cell>
        </row>
        <row r="197">
          <cell r="A197">
            <v>85778</v>
          </cell>
          <cell r="C197">
            <v>9183.93</v>
          </cell>
        </row>
        <row r="199">
          <cell r="A199">
            <v>85782</v>
          </cell>
          <cell r="C199">
            <v>-1078.7</v>
          </cell>
        </row>
        <row r="201">
          <cell r="A201">
            <v>85856</v>
          </cell>
          <cell r="C201">
            <v>-12230.17</v>
          </cell>
        </row>
        <row r="203">
          <cell r="A203">
            <v>85858</v>
          </cell>
          <cell r="C203">
            <v>2486.5100000000002</v>
          </cell>
        </row>
        <row r="205">
          <cell r="A205">
            <v>85859</v>
          </cell>
          <cell r="C205">
            <v>10536.42</v>
          </cell>
        </row>
        <row r="207">
          <cell r="A207">
            <v>85862</v>
          </cell>
          <cell r="C207">
            <v>-1275.69</v>
          </cell>
        </row>
        <row r="209">
          <cell r="A209">
            <v>85866</v>
          </cell>
          <cell r="C209">
            <v>-28822.73</v>
          </cell>
        </row>
        <row r="211">
          <cell r="A211">
            <v>85884</v>
          </cell>
          <cell r="C211">
            <v>-43.67</v>
          </cell>
        </row>
        <row r="213">
          <cell r="A213">
            <v>85899</v>
          </cell>
          <cell r="C213">
            <v>7359.69</v>
          </cell>
        </row>
        <row r="215">
          <cell r="A215">
            <v>85902</v>
          </cell>
          <cell r="C215">
            <v>-35.56</v>
          </cell>
        </row>
        <row r="217">
          <cell r="A217">
            <v>85903</v>
          </cell>
          <cell r="C217">
            <v>35.56</v>
          </cell>
        </row>
        <row r="219">
          <cell r="A219">
            <v>85904</v>
          </cell>
          <cell r="C219">
            <v>2150.34</v>
          </cell>
        </row>
        <row r="221">
          <cell r="A221">
            <v>85907</v>
          </cell>
          <cell r="C221">
            <v>2178.33</v>
          </cell>
        </row>
        <row r="223">
          <cell r="A223">
            <v>85908</v>
          </cell>
          <cell r="C223">
            <v>2498.5500000000002</v>
          </cell>
        </row>
        <row r="225">
          <cell r="A225">
            <v>85909</v>
          </cell>
          <cell r="C225">
            <v>2574.41</v>
          </cell>
        </row>
        <row r="227">
          <cell r="A227">
            <v>85911</v>
          </cell>
          <cell r="C227">
            <v>0</v>
          </cell>
        </row>
        <row r="229">
          <cell r="A229">
            <v>85912</v>
          </cell>
          <cell r="C229">
            <v>3591.61</v>
          </cell>
        </row>
        <row r="231">
          <cell r="A231">
            <v>85934</v>
          </cell>
          <cell r="C231">
            <v>10921.9</v>
          </cell>
        </row>
        <row r="233">
          <cell r="A233">
            <v>85953</v>
          </cell>
          <cell r="C233">
            <v>-8259.33</v>
          </cell>
        </row>
        <row r="235">
          <cell r="A235">
            <v>85968</v>
          </cell>
          <cell r="C235">
            <v>-9183.93</v>
          </cell>
        </row>
        <row r="237">
          <cell r="A237">
            <v>85975</v>
          </cell>
          <cell r="C237">
            <v>-1224.03</v>
          </cell>
        </row>
        <row r="239">
          <cell r="A239">
            <v>200000</v>
          </cell>
          <cell r="C239">
            <v>56973.47</v>
          </cell>
        </row>
        <row r="241">
          <cell r="A241">
            <v>203000</v>
          </cell>
          <cell r="C241">
            <v>38825.71</v>
          </cell>
        </row>
        <row r="243">
          <cell r="A243">
            <v>203047</v>
          </cell>
          <cell r="C243">
            <v>492.55</v>
          </cell>
        </row>
        <row r="245">
          <cell r="A245">
            <v>203049</v>
          </cell>
          <cell r="C245">
            <v>17414.16</v>
          </cell>
        </row>
        <row r="247">
          <cell r="A247">
            <v>203052</v>
          </cell>
          <cell r="C247">
            <v>53287.72</v>
          </cell>
        </row>
        <row r="249">
          <cell r="A249">
            <v>203100</v>
          </cell>
          <cell r="C249">
            <v>4289.7</v>
          </cell>
        </row>
        <row r="251">
          <cell r="A251">
            <v>203400</v>
          </cell>
          <cell r="C251">
            <v>-8764</v>
          </cell>
        </row>
        <row r="253">
          <cell r="A253">
            <v>203600</v>
          </cell>
          <cell r="C253">
            <v>8482.35</v>
          </cell>
        </row>
        <row r="255">
          <cell r="A255">
            <v>203700</v>
          </cell>
          <cell r="C255">
            <v>-216835.43</v>
          </cell>
        </row>
        <row r="257">
          <cell r="A257">
            <v>203705</v>
          </cell>
          <cell r="C257">
            <v>47680.08</v>
          </cell>
        </row>
        <row r="259">
          <cell r="A259">
            <v>203711</v>
          </cell>
          <cell r="C259">
            <v>3186.22</v>
          </cell>
        </row>
        <row r="261">
          <cell r="A261">
            <v>203713</v>
          </cell>
          <cell r="C261">
            <v>37878.82</v>
          </cell>
        </row>
        <row r="263">
          <cell r="A263">
            <v>203800</v>
          </cell>
          <cell r="C263">
            <v>2059.1999999999998</v>
          </cell>
        </row>
        <row r="265">
          <cell r="A265">
            <v>203805</v>
          </cell>
          <cell r="C265">
            <v>3091.87</v>
          </cell>
        </row>
        <row r="267">
          <cell r="A267">
            <v>204100</v>
          </cell>
          <cell r="C267">
            <v>1183723.29</v>
          </cell>
        </row>
        <row r="269">
          <cell r="A269">
            <v>204102</v>
          </cell>
          <cell r="C269">
            <v>5217.74</v>
          </cell>
        </row>
        <row r="271">
          <cell r="A271">
            <v>204105</v>
          </cell>
          <cell r="C271">
            <v>36.39</v>
          </cell>
        </row>
        <row r="273">
          <cell r="A273">
            <v>204106</v>
          </cell>
          <cell r="C273">
            <v>-22062.799999999999</v>
          </cell>
        </row>
        <row r="275">
          <cell r="A275">
            <v>204111</v>
          </cell>
          <cell r="C275">
            <v>83488.12</v>
          </cell>
        </row>
        <row r="277">
          <cell r="A277">
            <v>204114</v>
          </cell>
          <cell r="C277">
            <v>381226.19</v>
          </cell>
        </row>
        <row r="279">
          <cell r="A279">
            <v>204300</v>
          </cell>
          <cell r="C279">
            <v>-12750.02</v>
          </cell>
        </row>
        <row r="281">
          <cell r="A281">
            <v>204311</v>
          </cell>
          <cell r="C281">
            <v>46389.27</v>
          </cell>
        </row>
        <row r="283">
          <cell r="A283">
            <v>204500</v>
          </cell>
          <cell r="C283">
            <v>-18614.240000000002</v>
          </cell>
        </row>
        <row r="285">
          <cell r="A285">
            <v>204502</v>
          </cell>
          <cell r="C285">
            <v>153401.57</v>
          </cell>
        </row>
        <row r="287">
          <cell r="A287">
            <v>204551</v>
          </cell>
          <cell r="C287">
            <v>-23286.97</v>
          </cell>
        </row>
        <row r="289">
          <cell r="A289">
            <v>204552</v>
          </cell>
          <cell r="C289">
            <v>-13788.82</v>
          </cell>
        </row>
        <row r="291">
          <cell r="A291">
            <v>204558</v>
          </cell>
          <cell r="C291">
            <v>13788.82</v>
          </cell>
        </row>
        <row r="293">
          <cell r="A293">
            <v>204559</v>
          </cell>
          <cell r="C293">
            <v>23286.97</v>
          </cell>
        </row>
        <row r="295">
          <cell r="A295">
            <v>204900</v>
          </cell>
          <cell r="C295">
            <v>3020.94</v>
          </cell>
        </row>
        <row r="297">
          <cell r="A297">
            <v>204915</v>
          </cell>
          <cell r="C297">
            <v>1149.32</v>
          </cell>
        </row>
        <row r="299">
          <cell r="A299">
            <v>204998</v>
          </cell>
          <cell r="C299">
            <v>11772.75</v>
          </cell>
        </row>
        <row r="301">
          <cell r="A301">
            <v>205000</v>
          </cell>
          <cell r="C301">
            <v>418026.46</v>
          </cell>
        </row>
        <row r="303">
          <cell r="A303">
            <v>205002</v>
          </cell>
          <cell r="C303">
            <v>13409.96</v>
          </cell>
        </row>
        <row r="305">
          <cell r="A305">
            <v>205005</v>
          </cell>
          <cell r="C305">
            <v>39566.35</v>
          </cell>
        </row>
        <row r="307">
          <cell r="A307">
            <v>205011</v>
          </cell>
          <cell r="C307">
            <v>2260.08</v>
          </cell>
        </row>
        <row r="309">
          <cell r="A309">
            <v>205014</v>
          </cell>
          <cell r="C309">
            <v>6655.49</v>
          </cell>
        </row>
        <row r="311">
          <cell r="A311">
            <v>205015</v>
          </cell>
          <cell r="C311">
            <v>11460.98</v>
          </cell>
        </row>
        <row r="313">
          <cell r="A313">
            <v>205017</v>
          </cell>
          <cell r="C313">
            <v>0</v>
          </cell>
        </row>
        <row r="315">
          <cell r="A315">
            <v>205050</v>
          </cell>
          <cell r="C315">
            <v>-1.53</v>
          </cell>
        </row>
        <row r="317">
          <cell r="A317">
            <v>205051</v>
          </cell>
          <cell r="C317">
            <v>7825.67</v>
          </cell>
        </row>
        <row r="319">
          <cell r="A319">
            <v>205052</v>
          </cell>
          <cell r="C319">
            <v>4880.87</v>
          </cell>
        </row>
        <row r="321">
          <cell r="A321">
            <v>205053</v>
          </cell>
          <cell r="C321">
            <v>5498.21</v>
          </cell>
        </row>
        <row r="323">
          <cell r="A323">
            <v>205054</v>
          </cell>
          <cell r="C323">
            <v>12994.83</v>
          </cell>
        </row>
        <row r="325">
          <cell r="A325">
            <v>205055</v>
          </cell>
          <cell r="C325">
            <v>6308.31</v>
          </cell>
        </row>
        <row r="327">
          <cell r="A327">
            <v>205057</v>
          </cell>
          <cell r="C327">
            <v>4955.87</v>
          </cell>
        </row>
        <row r="329">
          <cell r="A329">
            <v>205058</v>
          </cell>
          <cell r="C329">
            <v>5278.27</v>
          </cell>
        </row>
        <row r="331">
          <cell r="A331">
            <v>205059</v>
          </cell>
          <cell r="C331">
            <v>10978.52</v>
          </cell>
        </row>
        <row r="333">
          <cell r="A333">
            <v>205060</v>
          </cell>
          <cell r="C333">
            <v>7725.62</v>
          </cell>
        </row>
        <row r="335">
          <cell r="A335">
            <v>205061</v>
          </cell>
          <cell r="C335">
            <v>2419.02</v>
          </cell>
        </row>
        <row r="337">
          <cell r="A337">
            <v>205062</v>
          </cell>
          <cell r="C337">
            <v>2418.91</v>
          </cell>
        </row>
        <row r="339">
          <cell r="A339">
            <v>205063</v>
          </cell>
          <cell r="C339">
            <v>2419.02</v>
          </cell>
        </row>
        <row r="341">
          <cell r="A341">
            <v>205064</v>
          </cell>
          <cell r="C341">
            <v>2419.02</v>
          </cell>
        </row>
        <row r="343">
          <cell r="A343">
            <v>205065</v>
          </cell>
          <cell r="C343">
            <v>2418.9</v>
          </cell>
        </row>
        <row r="345">
          <cell r="A345">
            <v>205066</v>
          </cell>
          <cell r="C345">
            <v>12820.31</v>
          </cell>
        </row>
        <row r="347">
          <cell r="A347">
            <v>205069</v>
          </cell>
          <cell r="C347">
            <v>7008.43</v>
          </cell>
        </row>
        <row r="349">
          <cell r="A349">
            <v>205070</v>
          </cell>
          <cell r="C349">
            <v>1468.87</v>
          </cell>
        </row>
        <row r="351">
          <cell r="A351">
            <v>205071</v>
          </cell>
          <cell r="C351">
            <v>3494.75</v>
          </cell>
        </row>
        <row r="353">
          <cell r="A353">
            <v>205075</v>
          </cell>
          <cell r="C353">
            <v>-2239.56</v>
          </cell>
        </row>
        <row r="355">
          <cell r="A355">
            <v>205076</v>
          </cell>
          <cell r="C355">
            <v>11556.45</v>
          </cell>
        </row>
        <row r="357">
          <cell r="A357">
            <v>205079</v>
          </cell>
          <cell r="C357">
            <v>2271.89</v>
          </cell>
        </row>
        <row r="359">
          <cell r="A359">
            <v>205081</v>
          </cell>
          <cell r="C359">
            <v>17270.900000000001</v>
          </cell>
        </row>
        <row r="361">
          <cell r="A361">
            <v>205082</v>
          </cell>
          <cell r="C361">
            <v>16993.11</v>
          </cell>
        </row>
        <row r="363">
          <cell r="A363">
            <v>205083</v>
          </cell>
          <cell r="C363">
            <v>16931.88</v>
          </cell>
        </row>
        <row r="365">
          <cell r="A365">
            <v>205084</v>
          </cell>
          <cell r="C365">
            <v>12535.66</v>
          </cell>
        </row>
        <row r="367">
          <cell r="A367">
            <v>205085</v>
          </cell>
          <cell r="C367">
            <v>4274.6400000000003</v>
          </cell>
        </row>
        <row r="369">
          <cell r="A369">
            <v>205086</v>
          </cell>
          <cell r="C369">
            <v>4277.26</v>
          </cell>
        </row>
        <row r="371">
          <cell r="A371">
            <v>205200</v>
          </cell>
          <cell r="C371">
            <v>50297.2</v>
          </cell>
        </row>
        <row r="373">
          <cell r="A373">
            <v>205251</v>
          </cell>
          <cell r="C373">
            <v>7422.07</v>
          </cell>
        </row>
        <row r="375">
          <cell r="A375">
            <v>205254</v>
          </cell>
          <cell r="C375">
            <v>67.510000000000005</v>
          </cell>
        </row>
        <row r="377">
          <cell r="A377">
            <v>205265</v>
          </cell>
          <cell r="C377">
            <v>55618.239999999998</v>
          </cell>
        </row>
        <row r="379">
          <cell r="A379">
            <v>205300</v>
          </cell>
          <cell r="C379">
            <v>-179212.78</v>
          </cell>
        </row>
        <row r="381">
          <cell r="A381">
            <v>205351</v>
          </cell>
          <cell r="C381">
            <v>-3784.87</v>
          </cell>
        </row>
        <row r="383">
          <cell r="A383">
            <v>205352</v>
          </cell>
          <cell r="C383">
            <v>81711.070000000007</v>
          </cell>
        </row>
        <row r="385">
          <cell r="A385">
            <v>205700</v>
          </cell>
          <cell r="C385">
            <v>-50297.2</v>
          </cell>
        </row>
        <row r="387">
          <cell r="A387">
            <v>205900</v>
          </cell>
          <cell r="C387">
            <v>2863.3</v>
          </cell>
        </row>
        <row r="389">
          <cell r="A389">
            <v>205915</v>
          </cell>
          <cell r="C389">
            <v>8367.93</v>
          </cell>
        </row>
        <row r="391">
          <cell r="A391">
            <v>205950</v>
          </cell>
          <cell r="C391">
            <v>18881</v>
          </cell>
        </row>
        <row r="393">
          <cell r="A393">
            <v>206100</v>
          </cell>
          <cell r="C393">
            <v>385664.69</v>
          </cell>
        </row>
        <row r="395">
          <cell r="A395">
            <v>206150</v>
          </cell>
          <cell r="C395">
            <v>-530.62</v>
          </cell>
        </row>
        <row r="397">
          <cell r="A397">
            <v>206151</v>
          </cell>
          <cell r="C397">
            <v>-4462.9799999999996</v>
          </cell>
        </row>
        <row r="399">
          <cell r="A399">
            <v>206154</v>
          </cell>
          <cell r="C399">
            <v>-720.44</v>
          </cell>
        </row>
        <row r="401">
          <cell r="A401">
            <v>206156</v>
          </cell>
          <cell r="C401">
            <v>164.8</v>
          </cell>
        </row>
        <row r="403">
          <cell r="A403">
            <v>206164</v>
          </cell>
          <cell r="C403">
            <v>-7153.9</v>
          </cell>
        </row>
        <row r="405">
          <cell r="A405">
            <v>206167</v>
          </cell>
          <cell r="C405">
            <v>12374.93</v>
          </cell>
        </row>
        <row r="407">
          <cell r="A407">
            <v>206171</v>
          </cell>
          <cell r="C407">
            <v>-29642.23</v>
          </cell>
        </row>
        <row r="409">
          <cell r="A409">
            <v>206192</v>
          </cell>
          <cell r="C409">
            <v>12939.81</v>
          </cell>
        </row>
        <row r="411">
          <cell r="A411">
            <v>206193</v>
          </cell>
          <cell r="C411">
            <v>-12939.81</v>
          </cell>
        </row>
        <row r="413">
          <cell r="A413">
            <v>206209</v>
          </cell>
          <cell r="C413">
            <v>35922.050000000003</v>
          </cell>
        </row>
        <row r="415">
          <cell r="A415">
            <v>206210</v>
          </cell>
          <cell r="C415">
            <v>37178.519999999997</v>
          </cell>
        </row>
        <row r="417">
          <cell r="A417">
            <v>206217</v>
          </cell>
          <cell r="C417">
            <v>41196</v>
          </cell>
        </row>
        <row r="419">
          <cell r="A419">
            <v>206219</v>
          </cell>
          <cell r="C419">
            <v>-1577.67</v>
          </cell>
        </row>
        <row r="421">
          <cell r="A421">
            <v>206221</v>
          </cell>
          <cell r="C421">
            <v>38948.6</v>
          </cell>
        </row>
        <row r="423">
          <cell r="A423">
            <v>206500</v>
          </cell>
          <cell r="C423">
            <v>264.06</v>
          </cell>
        </row>
        <row r="425">
          <cell r="A425">
            <v>206700</v>
          </cell>
          <cell r="C425">
            <v>-104244.78</v>
          </cell>
        </row>
        <row r="427">
          <cell r="A427">
            <v>206790</v>
          </cell>
          <cell r="C427">
            <v>112432.09</v>
          </cell>
        </row>
        <row r="429">
          <cell r="A429">
            <v>207000</v>
          </cell>
          <cell r="C429">
            <v>42896.34</v>
          </cell>
        </row>
        <row r="431">
          <cell r="A431">
            <v>207100</v>
          </cell>
          <cell r="C431">
            <v>1120.3499999999999</v>
          </cell>
        </row>
        <row r="433">
          <cell r="A433">
            <v>207200</v>
          </cell>
          <cell r="C433">
            <v>-720.73</v>
          </cell>
        </row>
        <row r="435">
          <cell r="A435">
            <v>207201</v>
          </cell>
          <cell r="C435">
            <v>85.12</v>
          </cell>
        </row>
        <row r="437">
          <cell r="A437">
            <v>207600</v>
          </cell>
          <cell r="C437">
            <v>-94911.57</v>
          </cell>
        </row>
        <row r="439">
          <cell r="A439">
            <v>207900</v>
          </cell>
          <cell r="C439">
            <v>743.75</v>
          </cell>
        </row>
        <row r="441">
          <cell r="A441">
            <v>207915</v>
          </cell>
          <cell r="C441">
            <v>-181.29</v>
          </cell>
        </row>
        <row r="443">
          <cell r="A443">
            <v>208100</v>
          </cell>
          <cell r="C443">
            <v>194567.58</v>
          </cell>
        </row>
        <row r="445">
          <cell r="A445">
            <v>208111</v>
          </cell>
          <cell r="C445">
            <v>9932.2199999999993</v>
          </cell>
        </row>
        <row r="447">
          <cell r="A447">
            <v>208113</v>
          </cell>
          <cell r="C447">
            <v>9978.36</v>
          </cell>
        </row>
        <row r="449">
          <cell r="A449">
            <v>208149</v>
          </cell>
          <cell r="C449">
            <v>17752.07</v>
          </cell>
        </row>
        <row r="451">
          <cell r="A451">
            <v>208150</v>
          </cell>
          <cell r="C451">
            <v>-80.040000000000006</v>
          </cell>
        </row>
        <row r="453">
          <cell r="A453">
            <v>208153</v>
          </cell>
          <cell r="C453">
            <v>-245.66</v>
          </cell>
        </row>
        <row r="455">
          <cell r="A455">
            <v>208157</v>
          </cell>
          <cell r="C455">
            <v>7436.01</v>
          </cell>
        </row>
        <row r="457">
          <cell r="A457">
            <v>208158</v>
          </cell>
          <cell r="C457">
            <v>-249.42</v>
          </cell>
        </row>
        <row r="459">
          <cell r="A459">
            <v>208162</v>
          </cell>
          <cell r="C459">
            <v>3461.72</v>
          </cell>
        </row>
        <row r="461">
          <cell r="A461">
            <v>208164</v>
          </cell>
          <cell r="C461">
            <v>5314.62</v>
          </cell>
        </row>
        <row r="463">
          <cell r="A463">
            <v>208167</v>
          </cell>
          <cell r="C463">
            <v>2325.25</v>
          </cell>
        </row>
        <row r="465">
          <cell r="A465">
            <v>208168</v>
          </cell>
          <cell r="C465">
            <v>-1730.9</v>
          </cell>
        </row>
        <row r="467">
          <cell r="A467">
            <v>208169</v>
          </cell>
          <cell r="C467">
            <v>5746.5</v>
          </cell>
        </row>
        <row r="469">
          <cell r="A469">
            <v>208171</v>
          </cell>
          <cell r="C469">
            <v>1284.1600000000001</v>
          </cell>
        </row>
        <row r="471">
          <cell r="A471">
            <v>208172</v>
          </cell>
          <cell r="C471">
            <v>-1162.32</v>
          </cell>
        </row>
        <row r="473">
          <cell r="A473">
            <v>208400</v>
          </cell>
          <cell r="C473">
            <v>156479.06</v>
          </cell>
        </row>
        <row r="475">
          <cell r="A475">
            <v>208449</v>
          </cell>
          <cell r="C475">
            <v>3303.94</v>
          </cell>
        </row>
        <row r="477">
          <cell r="A477">
            <v>208451</v>
          </cell>
          <cell r="C477">
            <v>8433.0300000000007</v>
          </cell>
        </row>
        <row r="479">
          <cell r="A479">
            <v>208452</v>
          </cell>
          <cell r="C479">
            <v>1353.39</v>
          </cell>
        </row>
        <row r="481">
          <cell r="A481">
            <v>208453</v>
          </cell>
          <cell r="C481">
            <v>-2066.02</v>
          </cell>
        </row>
        <row r="483">
          <cell r="A483">
            <v>208454</v>
          </cell>
          <cell r="C483">
            <v>55222.21</v>
          </cell>
        </row>
        <row r="485">
          <cell r="A485">
            <v>208700</v>
          </cell>
          <cell r="C485">
            <v>240884.95</v>
          </cell>
        </row>
        <row r="487">
          <cell r="A487">
            <v>208701</v>
          </cell>
          <cell r="C487">
            <v>242.41</v>
          </cell>
        </row>
        <row r="489">
          <cell r="A489">
            <v>209200</v>
          </cell>
          <cell r="C489">
            <v>-235730.27</v>
          </cell>
        </row>
        <row r="491">
          <cell r="A491">
            <v>209201</v>
          </cell>
          <cell r="C491">
            <v>4042.58</v>
          </cell>
        </row>
        <row r="493">
          <cell r="A493">
            <v>209202</v>
          </cell>
          <cell r="C493">
            <v>36008.79</v>
          </cell>
        </row>
        <row r="495">
          <cell r="A495">
            <v>209207</v>
          </cell>
          <cell r="C495">
            <v>24537.27</v>
          </cell>
        </row>
        <row r="497">
          <cell r="A497">
            <v>209215</v>
          </cell>
          <cell r="C497">
            <v>1804.27</v>
          </cell>
        </row>
        <row r="499">
          <cell r="A499">
            <v>209250</v>
          </cell>
          <cell r="C499">
            <v>4278.72</v>
          </cell>
        </row>
        <row r="501">
          <cell r="A501">
            <v>209251</v>
          </cell>
          <cell r="C501">
            <v>10414.41</v>
          </cell>
        </row>
        <row r="503">
          <cell r="A503">
            <v>209252</v>
          </cell>
          <cell r="C503">
            <v>4914.09</v>
          </cell>
        </row>
        <row r="505">
          <cell r="A505">
            <v>209253</v>
          </cell>
          <cell r="C505">
            <v>13622.84</v>
          </cell>
        </row>
        <row r="507">
          <cell r="A507">
            <v>209254</v>
          </cell>
          <cell r="C507">
            <v>5664.47</v>
          </cell>
        </row>
        <row r="509">
          <cell r="A509">
            <v>209700</v>
          </cell>
          <cell r="C509">
            <v>953.14</v>
          </cell>
        </row>
        <row r="511">
          <cell r="A511">
            <v>209707</v>
          </cell>
          <cell r="C511">
            <v>582.76</v>
          </cell>
        </row>
        <row r="513">
          <cell r="A513">
            <v>209756</v>
          </cell>
          <cell r="C513">
            <v>2481.7800000000002</v>
          </cell>
        </row>
        <row r="515">
          <cell r="A515">
            <v>209757</v>
          </cell>
          <cell r="C515">
            <v>3471.21</v>
          </cell>
        </row>
        <row r="517">
          <cell r="A517">
            <v>209900</v>
          </cell>
          <cell r="C517">
            <v>233927.36</v>
          </cell>
        </row>
        <row r="519">
          <cell r="A519">
            <v>209901</v>
          </cell>
          <cell r="C519">
            <v>18633.560000000001</v>
          </cell>
        </row>
        <row r="521">
          <cell r="A521">
            <v>209906</v>
          </cell>
          <cell r="C521">
            <v>357.54</v>
          </cell>
        </row>
        <row r="523">
          <cell r="A523">
            <v>209907</v>
          </cell>
          <cell r="C523">
            <v>34682.910000000003</v>
          </cell>
        </row>
        <row r="525">
          <cell r="A525">
            <v>209911</v>
          </cell>
          <cell r="C525">
            <v>3075.36</v>
          </cell>
        </row>
        <row r="527">
          <cell r="A527">
            <v>209914</v>
          </cell>
          <cell r="C527">
            <v>22523.88</v>
          </cell>
        </row>
        <row r="529">
          <cell r="A529">
            <v>209917</v>
          </cell>
          <cell r="C529">
            <v>2950.24</v>
          </cell>
        </row>
        <row r="531">
          <cell r="A531">
            <v>209957</v>
          </cell>
          <cell r="C531">
            <v>12202.25</v>
          </cell>
        </row>
        <row r="533">
          <cell r="A533">
            <v>209967</v>
          </cell>
          <cell r="C533">
            <v>6133.97</v>
          </cell>
        </row>
        <row r="535">
          <cell r="A535">
            <v>209971</v>
          </cell>
          <cell r="C535">
            <v>18908.740000000002</v>
          </cell>
        </row>
        <row r="537">
          <cell r="A537">
            <v>209972</v>
          </cell>
          <cell r="C537">
            <v>9.68</v>
          </cell>
        </row>
        <row r="539">
          <cell r="A539">
            <v>209974</v>
          </cell>
          <cell r="C539">
            <v>28016.13</v>
          </cell>
        </row>
        <row r="541">
          <cell r="A541">
            <v>209979</v>
          </cell>
          <cell r="C541">
            <v>4026.59</v>
          </cell>
        </row>
        <row r="543">
          <cell r="A543">
            <v>209981</v>
          </cell>
          <cell r="C543">
            <v>7673.16</v>
          </cell>
        </row>
        <row r="545">
          <cell r="A545">
            <v>209982</v>
          </cell>
          <cell r="C545">
            <v>3587.29</v>
          </cell>
        </row>
        <row r="547">
          <cell r="A547">
            <v>209987</v>
          </cell>
          <cell r="C547">
            <v>-9407.8799999999992</v>
          </cell>
        </row>
        <row r="549">
          <cell r="A549">
            <v>209992</v>
          </cell>
          <cell r="C549">
            <v>7091.35</v>
          </cell>
        </row>
        <row r="551">
          <cell r="A551">
            <v>209994</v>
          </cell>
          <cell r="C551">
            <v>16023.51</v>
          </cell>
        </row>
        <row r="553">
          <cell r="A553">
            <v>209999</v>
          </cell>
          <cell r="C553">
            <v>4575.25</v>
          </cell>
        </row>
        <row r="555">
          <cell r="A555">
            <v>210000</v>
          </cell>
          <cell r="C555">
            <v>-6551.84</v>
          </cell>
        </row>
        <row r="557">
          <cell r="A557">
            <v>210001</v>
          </cell>
          <cell r="C557">
            <v>3255.34</v>
          </cell>
        </row>
        <row r="559">
          <cell r="A559">
            <v>210006</v>
          </cell>
          <cell r="C559">
            <v>16296.11</v>
          </cell>
        </row>
        <row r="561">
          <cell r="A561">
            <v>210008</v>
          </cell>
          <cell r="C561">
            <v>3418.25</v>
          </cell>
        </row>
        <row r="563">
          <cell r="A563">
            <v>210009</v>
          </cell>
          <cell r="C563">
            <v>5314.42</v>
          </cell>
        </row>
        <row r="565">
          <cell r="A565">
            <v>210300</v>
          </cell>
          <cell r="C565">
            <v>48046.01</v>
          </cell>
        </row>
        <row r="567">
          <cell r="A567">
            <v>210315</v>
          </cell>
          <cell r="C567">
            <v>472.18</v>
          </cell>
        </row>
        <row r="569">
          <cell r="A569">
            <v>210349</v>
          </cell>
          <cell r="C569">
            <v>9356.09</v>
          </cell>
        </row>
        <row r="571">
          <cell r="A571">
            <v>210600</v>
          </cell>
          <cell r="C571">
            <v>41404.71</v>
          </cell>
        </row>
        <row r="573">
          <cell r="A573">
            <v>210611</v>
          </cell>
          <cell r="C573">
            <v>0</v>
          </cell>
        </row>
        <row r="575">
          <cell r="A575">
            <v>210615</v>
          </cell>
          <cell r="C575">
            <v>0</v>
          </cell>
        </row>
        <row r="577">
          <cell r="A577">
            <v>210900</v>
          </cell>
          <cell r="C577">
            <v>2572.13</v>
          </cell>
        </row>
        <row r="579">
          <cell r="A579">
            <v>210911</v>
          </cell>
          <cell r="C579">
            <v>8445.4500000000007</v>
          </cell>
        </row>
        <row r="581">
          <cell r="A581">
            <v>210950</v>
          </cell>
          <cell r="C581">
            <v>49199.67</v>
          </cell>
        </row>
        <row r="583">
          <cell r="A583">
            <v>211000</v>
          </cell>
          <cell r="C583">
            <v>113935.03</v>
          </cell>
        </row>
        <row r="585">
          <cell r="A585">
            <v>211011</v>
          </cell>
          <cell r="C585">
            <v>214378.46</v>
          </cell>
        </row>
        <row r="587">
          <cell r="A587">
            <v>211015</v>
          </cell>
          <cell r="C587">
            <v>2890.99</v>
          </cell>
        </row>
        <row r="589">
          <cell r="A589">
            <v>211050</v>
          </cell>
          <cell r="C589">
            <v>33539.61</v>
          </cell>
        </row>
        <row r="591">
          <cell r="A591">
            <v>211051</v>
          </cell>
          <cell r="C591">
            <v>37616.58</v>
          </cell>
        </row>
        <row r="593">
          <cell r="A593">
            <v>211052</v>
          </cell>
          <cell r="C593">
            <v>19424.93</v>
          </cell>
        </row>
        <row r="595">
          <cell r="A595">
            <v>211053</v>
          </cell>
          <cell r="C595">
            <v>32574.2</v>
          </cell>
        </row>
        <row r="597">
          <cell r="A597">
            <v>211054</v>
          </cell>
          <cell r="C597">
            <v>51397.42</v>
          </cell>
        </row>
        <row r="599">
          <cell r="A599">
            <v>211055</v>
          </cell>
          <cell r="C599">
            <v>41771.64</v>
          </cell>
        </row>
        <row r="601">
          <cell r="A601">
            <v>211056</v>
          </cell>
          <cell r="C601">
            <v>12206.36</v>
          </cell>
        </row>
        <row r="603">
          <cell r="A603">
            <v>211058</v>
          </cell>
          <cell r="C603">
            <v>55551.54</v>
          </cell>
        </row>
        <row r="605">
          <cell r="A605">
            <v>211400</v>
          </cell>
          <cell r="C605">
            <v>1421.3</v>
          </cell>
        </row>
        <row r="607">
          <cell r="A607">
            <v>211407</v>
          </cell>
          <cell r="C607">
            <v>0</v>
          </cell>
        </row>
        <row r="609">
          <cell r="A609">
            <v>211411</v>
          </cell>
          <cell r="C609">
            <v>0</v>
          </cell>
        </row>
        <row r="611">
          <cell r="A611">
            <v>211500</v>
          </cell>
          <cell r="C611">
            <v>10499.34</v>
          </cell>
        </row>
        <row r="613">
          <cell r="A613">
            <v>211507</v>
          </cell>
          <cell r="C613">
            <v>44099.58</v>
          </cell>
        </row>
        <row r="615">
          <cell r="A615">
            <v>211511</v>
          </cell>
          <cell r="C615">
            <v>10543.15</v>
          </cell>
        </row>
        <row r="617">
          <cell r="A617">
            <v>211513</v>
          </cell>
          <cell r="C617">
            <v>37718.71</v>
          </cell>
        </row>
        <row r="619">
          <cell r="A619">
            <v>211850</v>
          </cell>
          <cell r="C619">
            <v>17765.330000000002</v>
          </cell>
        </row>
        <row r="621">
          <cell r="A621">
            <v>211851</v>
          </cell>
          <cell r="C621">
            <v>20477.5</v>
          </cell>
        </row>
        <row r="623">
          <cell r="A623">
            <v>211852</v>
          </cell>
          <cell r="C623">
            <v>9950.89</v>
          </cell>
        </row>
        <row r="625">
          <cell r="A625">
            <v>211853</v>
          </cell>
          <cell r="C625">
            <v>27947.05</v>
          </cell>
        </row>
        <row r="627">
          <cell r="A627">
            <v>211854</v>
          </cell>
          <cell r="C627">
            <v>23130.29</v>
          </cell>
        </row>
        <row r="629">
          <cell r="A629">
            <v>211855</v>
          </cell>
          <cell r="C629">
            <v>10804.8</v>
          </cell>
        </row>
        <row r="631">
          <cell r="A631">
            <v>212000</v>
          </cell>
          <cell r="C631">
            <v>2545.94</v>
          </cell>
        </row>
        <row r="633">
          <cell r="A633">
            <v>212300</v>
          </cell>
          <cell r="C633">
            <v>4963.9799999999996</v>
          </cell>
        </row>
        <row r="635">
          <cell r="A635">
            <v>212950</v>
          </cell>
          <cell r="C635">
            <v>4613.87</v>
          </cell>
        </row>
        <row r="637">
          <cell r="A637">
            <v>212951</v>
          </cell>
          <cell r="C637">
            <v>8918.02</v>
          </cell>
        </row>
        <row r="639">
          <cell r="A639">
            <v>212952</v>
          </cell>
          <cell r="C639">
            <v>5088.41</v>
          </cell>
        </row>
        <row r="641">
          <cell r="A641">
            <v>212953</v>
          </cell>
          <cell r="C641">
            <v>7814.52</v>
          </cell>
        </row>
        <row r="643">
          <cell r="A643">
            <v>212954</v>
          </cell>
          <cell r="C643">
            <v>1692.65</v>
          </cell>
        </row>
        <row r="645">
          <cell r="A645">
            <v>212955</v>
          </cell>
          <cell r="C645">
            <v>1706.62</v>
          </cell>
        </row>
        <row r="647">
          <cell r="A647">
            <v>212956</v>
          </cell>
          <cell r="C647">
            <v>10125.120000000001</v>
          </cell>
        </row>
        <row r="649">
          <cell r="A649">
            <v>212957</v>
          </cell>
          <cell r="C649">
            <v>4157.09</v>
          </cell>
        </row>
        <row r="651">
          <cell r="A651">
            <v>212958</v>
          </cell>
          <cell r="C651">
            <v>2790.15</v>
          </cell>
        </row>
        <row r="653">
          <cell r="A653">
            <v>212959</v>
          </cell>
          <cell r="C653">
            <v>6672.39</v>
          </cell>
        </row>
        <row r="655">
          <cell r="A655">
            <v>212960</v>
          </cell>
          <cell r="C655">
            <v>3115.09</v>
          </cell>
        </row>
        <row r="657">
          <cell r="A657">
            <v>212961</v>
          </cell>
          <cell r="C657">
            <v>3659.64</v>
          </cell>
        </row>
        <row r="659">
          <cell r="A659">
            <v>212962</v>
          </cell>
          <cell r="C659">
            <v>5082.05</v>
          </cell>
        </row>
        <row r="661">
          <cell r="A661">
            <v>212963</v>
          </cell>
          <cell r="C661">
            <v>5174.18</v>
          </cell>
        </row>
        <row r="663">
          <cell r="A663">
            <v>212964</v>
          </cell>
          <cell r="C663">
            <v>7489.74</v>
          </cell>
        </row>
        <row r="665">
          <cell r="A665">
            <v>212965</v>
          </cell>
          <cell r="C665">
            <v>9569.52</v>
          </cell>
        </row>
        <row r="667">
          <cell r="A667">
            <v>213000</v>
          </cell>
          <cell r="C667">
            <v>-124892.69</v>
          </cell>
        </row>
        <row r="669">
          <cell r="A669">
            <v>213005</v>
          </cell>
          <cell r="C669">
            <v>0</v>
          </cell>
        </row>
        <row r="671">
          <cell r="A671">
            <v>213007</v>
          </cell>
          <cell r="C671">
            <v>0</v>
          </cell>
        </row>
        <row r="673">
          <cell r="A673">
            <v>213014</v>
          </cell>
          <cell r="C673">
            <v>0</v>
          </cell>
        </row>
        <row r="675">
          <cell r="A675">
            <v>213015</v>
          </cell>
          <cell r="C675">
            <v>0</v>
          </cell>
        </row>
        <row r="677">
          <cell r="A677">
            <v>213018</v>
          </cell>
          <cell r="C677">
            <v>40048.94</v>
          </cell>
        </row>
        <row r="679">
          <cell r="A679">
            <v>213021</v>
          </cell>
          <cell r="C679">
            <v>58520.22</v>
          </cell>
        </row>
        <row r="681">
          <cell r="A681">
            <v>213047</v>
          </cell>
          <cell r="C681">
            <v>15670.82</v>
          </cell>
        </row>
        <row r="683">
          <cell r="A683">
            <v>213048</v>
          </cell>
          <cell r="C683">
            <v>-955.78</v>
          </cell>
        </row>
        <row r="685">
          <cell r="A685">
            <v>213049</v>
          </cell>
          <cell r="C685">
            <v>3848.58</v>
          </cell>
        </row>
        <row r="687">
          <cell r="A687">
            <v>213300</v>
          </cell>
          <cell r="C687">
            <v>333.02</v>
          </cell>
        </row>
        <row r="689">
          <cell r="A689">
            <v>213353</v>
          </cell>
          <cell r="C689">
            <v>10429.4</v>
          </cell>
        </row>
        <row r="691">
          <cell r="A691">
            <v>213354</v>
          </cell>
          <cell r="C691">
            <v>24.77</v>
          </cell>
        </row>
        <row r="693">
          <cell r="A693">
            <v>213500</v>
          </cell>
          <cell r="C693">
            <v>15703.08</v>
          </cell>
        </row>
        <row r="695">
          <cell r="A695">
            <v>213505</v>
          </cell>
          <cell r="C695">
            <v>12624.69</v>
          </cell>
        </row>
        <row r="697">
          <cell r="A697">
            <v>213511</v>
          </cell>
          <cell r="C697">
            <v>897.48</v>
          </cell>
        </row>
        <row r="699">
          <cell r="A699">
            <v>213514</v>
          </cell>
          <cell r="C699">
            <v>1594.35</v>
          </cell>
        </row>
        <row r="701">
          <cell r="A701">
            <v>213515</v>
          </cell>
          <cell r="C701">
            <v>0</v>
          </cell>
        </row>
        <row r="703">
          <cell r="A703">
            <v>213552</v>
          </cell>
          <cell r="C703">
            <v>105.37</v>
          </cell>
        </row>
        <row r="705">
          <cell r="A705">
            <v>213554</v>
          </cell>
          <cell r="C705">
            <v>8887.09</v>
          </cell>
        </row>
        <row r="707">
          <cell r="A707">
            <v>213800</v>
          </cell>
          <cell r="C707">
            <v>67104.05</v>
          </cell>
        </row>
        <row r="709">
          <cell r="A709">
            <v>213805</v>
          </cell>
          <cell r="C709">
            <v>0</v>
          </cell>
        </row>
        <row r="711">
          <cell r="A711">
            <v>214200</v>
          </cell>
          <cell r="C711">
            <v>30941.42</v>
          </cell>
        </row>
        <row r="713">
          <cell r="A713">
            <v>214205</v>
          </cell>
          <cell r="C713">
            <v>0</v>
          </cell>
        </row>
        <row r="715">
          <cell r="A715">
            <v>214207</v>
          </cell>
          <cell r="C715">
            <v>0</v>
          </cell>
        </row>
        <row r="717">
          <cell r="A717">
            <v>214214</v>
          </cell>
          <cell r="C717">
            <v>0</v>
          </cell>
        </row>
        <row r="719">
          <cell r="A719">
            <v>214215</v>
          </cell>
          <cell r="C719">
            <v>13418.69</v>
          </cell>
        </row>
        <row r="721">
          <cell r="A721">
            <v>214600</v>
          </cell>
          <cell r="C721">
            <v>668388.88</v>
          </cell>
        </row>
        <row r="723">
          <cell r="A723">
            <v>214602</v>
          </cell>
          <cell r="C723">
            <v>9452.85</v>
          </cell>
        </row>
        <row r="725">
          <cell r="A725">
            <v>214605</v>
          </cell>
          <cell r="C725">
            <v>157647.95000000001</v>
          </cell>
        </row>
        <row r="727">
          <cell r="A727">
            <v>214607</v>
          </cell>
          <cell r="C727">
            <v>47952.54</v>
          </cell>
        </row>
        <row r="729">
          <cell r="A729">
            <v>214611</v>
          </cell>
          <cell r="C729">
            <v>81349.53</v>
          </cell>
        </row>
        <row r="731">
          <cell r="A731">
            <v>214614</v>
          </cell>
          <cell r="C731">
            <v>78769.06</v>
          </cell>
        </row>
        <row r="733">
          <cell r="A733">
            <v>214615</v>
          </cell>
          <cell r="C733">
            <v>57349.66</v>
          </cell>
        </row>
        <row r="735">
          <cell r="A735">
            <v>214617</v>
          </cell>
          <cell r="C735">
            <v>12681.97</v>
          </cell>
        </row>
        <row r="737">
          <cell r="A737">
            <v>214658</v>
          </cell>
          <cell r="C737">
            <v>7972.86</v>
          </cell>
        </row>
        <row r="739">
          <cell r="A739">
            <v>214659</v>
          </cell>
          <cell r="C739">
            <v>16604.009999999998</v>
          </cell>
        </row>
        <row r="741">
          <cell r="A741">
            <v>214660</v>
          </cell>
          <cell r="C741">
            <v>29267.19</v>
          </cell>
        </row>
        <row r="743">
          <cell r="A743">
            <v>214661</v>
          </cell>
          <cell r="C743">
            <v>-2057.39</v>
          </cell>
        </row>
        <row r="745">
          <cell r="A745">
            <v>214663</v>
          </cell>
          <cell r="C745">
            <v>1149.8599999999999</v>
          </cell>
        </row>
        <row r="747">
          <cell r="A747">
            <v>214664</v>
          </cell>
          <cell r="C747">
            <v>3732.76</v>
          </cell>
        </row>
        <row r="749">
          <cell r="A749">
            <v>214800</v>
          </cell>
          <cell r="C749">
            <v>408.87</v>
          </cell>
        </row>
        <row r="751">
          <cell r="A751">
            <v>214805</v>
          </cell>
          <cell r="C751">
            <v>1322.01</v>
          </cell>
        </row>
        <row r="753">
          <cell r="A753">
            <v>214900</v>
          </cell>
          <cell r="C753">
            <v>84545.94</v>
          </cell>
        </row>
        <row r="755">
          <cell r="A755">
            <v>214954</v>
          </cell>
          <cell r="C755">
            <v>11902.92</v>
          </cell>
        </row>
        <row r="757">
          <cell r="A757">
            <v>214964</v>
          </cell>
          <cell r="C757">
            <v>683.05</v>
          </cell>
        </row>
        <row r="759">
          <cell r="A759">
            <v>214970</v>
          </cell>
          <cell r="C759">
            <v>5510.86</v>
          </cell>
        </row>
        <row r="761">
          <cell r="A761">
            <v>214981</v>
          </cell>
          <cell r="C761">
            <v>8842.9</v>
          </cell>
        </row>
        <row r="763">
          <cell r="A763">
            <v>214986</v>
          </cell>
          <cell r="C763">
            <v>5074.21</v>
          </cell>
        </row>
        <row r="765">
          <cell r="A765">
            <v>215400</v>
          </cell>
          <cell r="C765">
            <v>16195.18</v>
          </cell>
        </row>
        <row r="767">
          <cell r="A767">
            <v>215405</v>
          </cell>
          <cell r="C767">
            <v>33540.93</v>
          </cell>
        </row>
        <row r="769">
          <cell r="A769">
            <v>215414</v>
          </cell>
          <cell r="C769">
            <v>5885.06</v>
          </cell>
        </row>
        <row r="771">
          <cell r="A771">
            <v>215418</v>
          </cell>
          <cell r="C771">
            <v>5176.1899999999996</v>
          </cell>
        </row>
        <row r="773">
          <cell r="A773">
            <v>215800</v>
          </cell>
          <cell r="C773">
            <v>-187305.26</v>
          </cell>
        </row>
        <row r="775">
          <cell r="A775">
            <v>215813</v>
          </cell>
          <cell r="C775">
            <v>168.77</v>
          </cell>
        </row>
        <row r="777">
          <cell r="A777">
            <v>215870</v>
          </cell>
          <cell r="C777">
            <v>10.87</v>
          </cell>
        </row>
        <row r="779">
          <cell r="A779">
            <v>216800</v>
          </cell>
          <cell r="C779">
            <v>462816.55</v>
          </cell>
        </row>
        <row r="781">
          <cell r="A781">
            <v>216801</v>
          </cell>
          <cell r="C781">
            <v>180.32</v>
          </cell>
        </row>
        <row r="783">
          <cell r="A783">
            <v>216802</v>
          </cell>
          <cell r="C783">
            <v>65335.3</v>
          </cell>
        </row>
        <row r="785">
          <cell r="A785">
            <v>216804</v>
          </cell>
          <cell r="C785">
            <v>304.58999999999997</v>
          </cell>
        </row>
        <row r="787">
          <cell r="A787">
            <v>216805</v>
          </cell>
          <cell r="C787">
            <v>38359.68</v>
          </cell>
        </row>
        <row r="789">
          <cell r="A789">
            <v>216807</v>
          </cell>
          <cell r="C789">
            <v>60.38</v>
          </cell>
        </row>
        <row r="791">
          <cell r="A791">
            <v>216811</v>
          </cell>
          <cell r="C791">
            <v>16405.82</v>
          </cell>
        </row>
        <row r="793">
          <cell r="A793">
            <v>216813</v>
          </cell>
          <cell r="C793">
            <v>54090.05</v>
          </cell>
        </row>
        <row r="795">
          <cell r="A795">
            <v>216814</v>
          </cell>
          <cell r="C795">
            <v>3.95</v>
          </cell>
        </row>
        <row r="797">
          <cell r="A797">
            <v>216815</v>
          </cell>
          <cell r="C797">
            <v>-104.91</v>
          </cell>
        </row>
        <row r="799">
          <cell r="A799">
            <v>216816</v>
          </cell>
          <cell r="C799">
            <v>11.74</v>
          </cell>
        </row>
        <row r="801">
          <cell r="A801">
            <v>216817</v>
          </cell>
          <cell r="C801">
            <v>90493.55</v>
          </cell>
        </row>
        <row r="803">
          <cell r="A803">
            <v>216850</v>
          </cell>
          <cell r="C803">
            <v>-1423</v>
          </cell>
        </row>
        <row r="805">
          <cell r="A805">
            <v>217300</v>
          </cell>
          <cell r="C805">
            <v>-10324.6</v>
          </cell>
        </row>
        <row r="807">
          <cell r="A807">
            <v>217307</v>
          </cell>
          <cell r="C807">
            <v>23001.42</v>
          </cell>
        </row>
        <row r="809">
          <cell r="A809">
            <v>217311</v>
          </cell>
          <cell r="C809">
            <v>20155.650000000001</v>
          </cell>
        </row>
        <row r="811">
          <cell r="A811">
            <v>217314</v>
          </cell>
          <cell r="C811">
            <v>2809.82</v>
          </cell>
        </row>
        <row r="813">
          <cell r="A813">
            <v>217315</v>
          </cell>
          <cell r="C813">
            <v>6162.59</v>
          </cell>
        </row>
        <row r="815">
          <cell r="A815">
            <v>217353</v>
          </cell>
          <cell r="C815">
            <v>5337.86</v>
          </cell>
        </row>
        <row r="817">
          <cell r="A817">
            <v>217356</v>
          </cell>
          <cell r="C817">
            <v>-509.79</v>
          </cell>
        </row>
        <row r="819">
          <cell r="A819">
            <v>217357</v>
          </cell>
          <cell r="C819">
            <v>323.33999999999997</v>
          </cell>
        </row>
        <row r="821">
          <cell r="A821">
            <v>217369</v>
          </cell>
          <cell r="C821">
            <v>-80.44</v>
          </cell>
        </row>
        <row r="823">
          <cell r="A823">
            <v>217371</v>
          </cell>
          <cell r="C823">
            <v>-736.88</v>
          </cell>
        </row>
        <row r="825">
          <cell r="A825">
            <v>217372</v>
          </cell>
          <cell r="C825">
            <v>-759.11</v>
          </cell>
        </row>
        <row r="827">
          <cell r="A827">
            <v>217378</v>
          </cell>
          <cell r="C827">
            <v>5.54</v>
          </cell>
        </row>
        <row r="829">
          <cell r="A829">
            <v>217387</v>
          </cell>
          <cell r="C829">
            <v>-682.49</v>
          </cell>
        </row>
        <row r="831">
          <cell r="A831">
            <v>217388</v>
          </cell>
          <cell r="C831">
            <v>6.9</v>
          </cell>
        </row>
        <row r="833">
          <cell r="A833">
            <v>217392</v>
          </cell>
          <cell r="C833">
            <v>-105.54</v>
          </cell>
        </row>
        <row r="835">
          <cell r="A835">
            <v>217401</v>
          </cell>
          <cell r="C835">
            <v>-3941.12</v>
          </cell>
        </row>
        <row r="837">
          <cell r="A837">
            <v>217410</v>
          </cell>
          <cell r="C837">
            <v>19274.55</v>
          </cell>
        </row>
        <row r="839">
          <cell r="A839">
            <v>217800</v>
          </cell>
          <cell r="C839">
            <v>-107943.55</v>
          </cell>
        </row>
        <row r="841">
          <cell r="A841">
            <v>217805</v>
          </cell>
          <cell r="C841">
            <v>0</v>
          </cell>
        </row>
        <row r="843">
          <cell r="A843">
            <v>218100</v>
          </cell>
          <cell r="C843">
            <v>-158746.35</v>
          </cell>
        </row>
        <row r="845">
          <cell r="A845">
            <v>218500</v>
          </cell>
          <cell r="C845">
            <v>18772.07</v>
          </cell>
        </row>
        <row r="847">
          <cell r="A847">
            <v>218515</v>
          </cell>
          <cell r="C847">
            <v>30698.75</v>
          </cell>
        </row>
        <row r="849">
          <cell r="A849">
            <v>223000</v>
          </cell>
          <cell r="C849">
            <v>55.01</v>
          </cell>
        </row>
        <row r="851">
          <cell r="A851">
            <v>223300</v>
          </cell>
          <cell r="C851">
            <v>3965.42</v>
          </cell>
        </row>
        <row r="853">
          <cell r="A853">
            <v>223315</v>
          </cell>
          <cell r="C853">
            <v>0</v>
          </cell>
        </row>
        <row r="855">
          <cell r="A855">
            <v>223350</v>
          </cell>
          <cell r="C855">
            <v>36.74</v>
          </cell>
        </row>
        <row r="857">
          <cell r="A857">
            <v>223351</v>
          </cell>
          <cell r="C857">
            <v>17081.73</v>
          </cell>
        </row>
        <row r="859">
          <cell r="A859">
            <v>223352</v>
          </cell>
          <cell r="C859">
            <v>4516.37</v>
          </cell>
        </row>
        <row r="861">
          <cell r="A861">
            <v>223600</v>
          </cell>
          <cell r="C861">
            <v>1578.21</v>
          </cell>
        </row>
        <row r="863">
          <cell r="A863">
            <v>224100</v>
          </cell>
          <cell r="C863">
            <v>-25119.87</v>
          </cell>
        </row>
        <row r="865">
          <cell r="A865">
            <v>224115</v>
          </cell>
          <cell r="C865">
            <v>1570.69</v>
          </cell>
        </row>
        <row r="867">
          <cell r="A867">
            <v>224200</v>
          </cell>
          <cell r="C867">
            <v>1271.25</v>
          </cell>
        </row>
        <row r="869">
          <cell r="A869">
            <v>224253</v>
          </cell>
          <cell r="C869">
            <v>14035.61</v>
          </cell>
        </row>
        <row r="871">
          <cell r="A871">
            <v>224300</v>
          </cell>
          <cell r="C871">
            <v>236919.82</v>
          </cell>
        </row>
        <row r="873">
          <cell r="A873">
            <v>224305</v>
          </cell>
          <cell r="C873">
            <v>701.88</v>
          </cell>
        </row>
        <row r="875">
          <cell r="A875">
            <v>224306</v>
          </cell>
          <cell r="C875">
            <v>-331.79</v>
          </cell>
        </row>
        <row r="877">
          <cell r="A877">
            <v>224311</v>
          </cell>
          <cell r="C877">
            <v>18482.599999999999</v>
          </cell>
        </row>
        <row r="879">
          <cell r="A879">
            <v>224314</v>
          </cell>
          <cell r="C879">
            <v>-835.22</v>
          </cell>
        </row>
        <row r="881">
          <cell r="A881">
            <v>224350</v>
          </cell>
          <cell r="C881">
            <v>17025.349999999999</v>
          </cell>
        </row>
        <row r="883">
          <cell r="A883">
            <v>224351</v>
          </cell>
          <cell r="C883">
            <v>27111.919999999998</v>
          </cell>
        </row>
        <row r="885">
          <cell r="A885">
            <v>224352</v>
          </cell>
          <cell r="C885">
            <v>26786.53</v>
          </cell>
        </row>
        <row r="887">
          <cell r="A887">
            <v>224353</v>
          </cell>
          <cell r="C887">
            <v>-88373.63</v>
          </cell>
        </row>
        <row r="889">
          <cell r="A889">
            <v>224600</v>
          </cell>
          <cell r="C889">
            <v>196.19</v>
          </cell>
        </row>
        <row r="891">
          <cell r="A891">
            <v>224900</v>
          </cell>
          <cell r="C891">
            <v>4234.95</v>
          </cell>
        </row>
        <row r="893">
          <cell r="A893">
            <v>224915</v>
          </cell>
          <cell r="C893">
            <v>1674.98</v>
          </cell>
        </row>
        <row r="895">
          <cell r="A895">
            <v>225200</v>
          </cell>
          <cell r="C895">
            <v>7721.61</v>
          </cell>
        </row>
        <row r="897">
          <cell r="A897">
            <v>225214</v>
          </cell>
          <cell r="C897">
            <v>10523.43</v>
          </cell>
        </row>
        <row r="899">
          <cell r="A899">
            <v>228000</v>
          </cell>
          <cell r="C899">
            <v>44577.53</v>
          </cell>
        </row>
        <row r="901">
          <cell r="A901">
            <v>228002</v>
          </cell>
          <cell r="C901">
            <v>16.010000000000002</v>
          </cell>
        </row>
        <row r="903">
          <cell r="A903">
            <v>228015</v>
          </cell>
          <cell r="C903">
            <v>153.03</v>
          </cell>
        </row>
        <row r="905">
          <cell r="A905">
            <v>228050</v>
          </cell>
          <cell r="C905">
            <v>-1903.29</v>
          </cell>
        </row>
        <row r="907">
          <cell r="A907">
            <v>228051</v>
          </cell>
          <cell r="C907">
            <v>17243.580000000002</v>
          </cell>
        </row>
        <row r="909">
          <cell r="A909">
            <v>228052</v>
          </cell>
          <cell r="C909">
            <v>17784.900000000001</v>
          </cell>
        </row>
        <row r="911">
          <cell r="A911">
            <v>228053</v>
          </cell>
          <cell r="C911">
            <v>3733.6</v>
          </cell>
        </row>
        <row r="913">
          <cell r="A913">
            <v>228054</v>
          </cell>
          <cell r="C913">
            <v>-1623.07</v>
          </cell>
        </row>
        <row r="915">
          <cell r="A915">
            <v>228300</v>
          </cell>
          <cell r="C915">
            <v>13111.34</v>
          </cell>
        </row>
        <row r="917">
          <cell r="A917">
            <v>228314</v>
          </cell>
          <cell r="C917">
            <v>1307.32</v>
          </cell>
        </row>
        <row r="919">
          <cell r="A919">
            <v>228315</v>
          </cell>
          <cell r="C919">
            <v>120675.12</v>
          </cell>
        </row>
        <row r="921">
          <cell r="A921">
            <v>228400</v>
          </cell>
          <cell r="C921">
            <v>153668.99</v>
          </cell>
        </row>
        <row r="923">
          <cell r="A923">
            <v>228403</v>
          </cell>
          <cell r="C923">
            <v>398.47</v>
          </cell>
        </row>
        <row r="925">
          <cell r="A925">
            <v>228405</v>
          </cell>
          <cell r="C925">
            <v>73796.22</v>
          </cell>
        </row>
        <row r="927">
          <cell r="A927">
            <v>228407</v>
          </cell>
          <cell r="C927">
            <v>12581.94</v>
          </cell>
        </row>
        <row r="929">
          <cell r="A929">
            <v>228414</v>
          </cell>
          <cell r="C929">
            <v>137659.88</v>
          </cell>
        </row>
        <row r="931">
          <cell r="A931">
            <v>228415</v>
          </cell>
          <cell r="C931">
            <v>28627.64</v>
          </cell>
        </row>
        <row r="933">
          <cell r="A933">
            <v>228454</v>
          </cell>
          <cell r="C933">
            <v>-824.91</v>
          </cell>
        </row>
        <row r="935">
          <cell r="A935">
            <v>228800</v>
          </cell>
          <cell r="C935">
            <v>4459.01</v>
          </cell>
        </row>
        <row r="937">
          <cell r="A937">
            <v>228815</v>
          </cell>
          <cell r="C937">
            <v>14184.75</v>
          </cell>
        </row>
        <row r="939">
          <cell r="A939">
            <v>228850</v>
          </cell>
          <cell r="C939">
            <v>52.15</v>
          </cell>
        </row>
        <row r="941">
          <cell r="A941">
            <v>229200</v>
          </cell>
          <cell r="C941">
            <v>4770.08</v>
          </cell>
        </row>
        <row r="943">
          <cell r="A943">
            <v>229215</v>
          </cell>
          <cell r="C943">
            <v>364.64</v>
          </cell>
        </row>
        <row r="945">
          <cell r="A945">
            <v>229250</v>
          </cell>
          <cell r="C945">
            <v>10179.76</v>
          </cell>
        </row>
        <row r="947">
          <cell r="A947">
            <v>229600</v>
          </cell>
          <cell r="C947">
            <v>1309.9100000000001</v>
          </cell>
        </row>
        <row r="949">
          <cell r="A949">
            <v>229615</v>
          </cell>
          <cell r="C949">
            <v>22212.76</v>
          </cell>
        </row>
        <row r="951">
          <cell r="A951">
            <v>229650</v>
          </cell>
          <cell r="C951">
            <v>167.38</v>
          </cell>
        </row>
      </sheetData>
      <sheetData sheetId="8" refreshError="1"/>
      <sheetData sheetId="9" refreshError="1"/>
      <sheetData sheetId="10" refreshError="1"/>
      <sheetData sheetId="11" refreshError="1"/>
      <sheetData sheetId="12" refreshError="1"/>
      <sheetData sheetId="13" refreshError="1">
        <row r="7">
          <cell r="B7">
            <v>80011</v>
          </cell>
        </row>
        <row r="8">
          <cell r="B8">
            <v>80001</v>
          </cell>
        </row>
        <row r="9">
          <cell r="B9">
            <v>80012</v>
          </cell>
        </row>
        <row r="10">
          <cell r="B10">
            <v>80013</v>
          </cell>
        </row>
        <row r="11">
          <cell r="B11">
            <v>80014</v>
          </cell>
        </row>
        <row r="12">
          <cell r="B12">
            <v>80015</v>
          </cell>
        </row>
        <row r="13">
          <cell r="B13">
            <v>80019</v>
          </cell>
        </row>
        <row r="14">
          <cell r="B14">
            <v>80032</v>
          </cell>
        </row>
        <row r="15">
          <cell r="B15">
            <v>80037</v>
          </cell>
        </row>
        <row r="16">
          <cell r="B16">
            <v>80042</v>
          </cell>
        </row>
        <row r="17">
          <cell r="B17">
            <v>80050</v>
          </cell>
        </row>
        <row r="18">
          <cell r="B18">
            <v>80061</v>
          </cell>
        </row>
        <row r="19">
          <cell r="B19">
            <v>80066</v>
          </cell>
        </row>
        <row r="20">
          <cell r="B20">
            <v>80072</v>
          </cell>
        </row>
        <row r="21">
          <cell r="B21">
            <v>80076</v>
          </cell>
        </row>
        <row r="22">
          <cell r="B22">
            <v>80080</v>
          </cell>
        </row>
        <row r="23">
          <cell r="B23">
            <v>80091</v>
          </cell>
        </row>
        <row r="24">
          <cell r="B24">
            <v>80093</v>
          </cell>
        </row>
        <row r="25">
          <cell r="B25">
            <v>80095</v>
          </cell>
        </row>
        <row r="26">
          <cell r="B26">
            <v>80096</v>
          </cell>
        </row>
        <row r="27">
          <cell r="B27">
            <v>80098</v>
          </cell>
        </row>
        <row r="28">
          <cell r="B28">
            <v>80105</v>
          </cell>
        </row>
        <row r="29">
          <cell r="B29">
            <v>0</v>
          </cell>
        </row>
        <row r="30">
          <cell r="B30" t="e">
            <v>#VALUE!</v>
          </cell>
        </row>
        <row r="31">
          <cell r="B31">
            <v>84310</v>
          </cell>
        </row>
        <row r="32">
          <cell r="B32">
            <v>84300</v>
          </cell>
        </row>
        <row r="33">
          <cell r="B33">
            <v>84410</v>
          </cell>
        </row>
        <row r="34">
          <cell r="B34">
            <v>84450</v>
          </cell>
        </row>
        <row r="35">
          <cell r="B35">
            <v>84560</v>
          </cell>
        </row>
        <row r="36">
          <cell r="B36">
            <v>84630</v>
          </cell>
        </row>
        <row r="37">
          <cell r="B37">
            <v>84950</v>
          </cell>
        </row>
        <row r="38">
          <cell r="B38">
            <v>84760</v>
          </cell>
        </row>
        <row r="39">
          <cell r="B39">
            <v>85150</v>
          </cell>
        </row>
        <row r="40">
          <cell r="B40">
            <v>84160</v>
          </cell>
        </row>
        <row r="41">
          <cell r="B41">
            <v>85060</v>
          </cell>
        </row>
        <row r="42">
          <cell r="B42">
            <v>0</v>
          </cell>
        </row>
        <row r="43">
          <cell r="B43" t="e">
            <v>#VALUE!</v>
          </cell>
        </row>
        <row r="44">
          <cell r="B44">
            <v>0</v>
          </cell>
        </row>
        <row r="45">
          <cell r="B45" t="e">
            <v>#VALUE!</v>
          </cell>
        </row>
        <row r="46">
          <cell r="B46">
            <v>80100</v>
          </cell>
        </row>
        <row r="47">
          <cell r="B47">
            <v>0</v>
          </cell>
        </row>
        <row r="48">
          <cell r="B48" t="e">
            <v>#VALUE!</v>
          </cell>
        </row>
        <row r="49">
          <cell r="B49">
            <v>0</v>
          </cell>
        </row>
        <row r="50">
          <cell r="B50">
            <v>0</v>
          </cell>
        </row>
        <row r="51">
          <cell r="B51" t="e">
            <v>#VALUE!</v>
          </cell>
        </row>
        <row r="52">
          <cell r="B52">
            <v>80165</v>
          </cell>
        </row>
        <row r="53">
          <cell r="B53">
            <v>0</v>
          </cell>
        </row>
        <row r="54">
          <cell r="B54" t="e">
            <v>#VALUE!</v>
          </cell>
        </row>
        <row r="55">
          <cell r="B55">
            <v>0</v>
          </cell>
        </row>
        <row r="56">
          <cell r="B56" t="e">
            <v>#VALUE!</v>
          </cell>
        </row>
        <row r="57">
          <cell r="B57">
            <v>80144</v>
          </cell>
        </row>
        <row r="58">
          <cell r="B58">
            <v>0</v>
          </cell>
        </row>
        <row r="59">
          <cell r="B59" t="e">
            <v>#VALUE!</v>
          </cell>
        </row>
        <row r="60">
          <cell r="B60">
            <v>0</v>
          </cell>
        </row>
        <row r="61">
          <cell r="B61" t="e">
            <v>#VALUE!</v>
          </cell>
        </row>
        <row r="62">
          <cell r="B62">
            <v>80086</v>
          </cell>
        </row>
        <row r="63">
          <cell r="B63">
            <v>0</v>
          </cell>
        </row>
        <row r="64">
          <cell r="B64" t="e">
            <v>#VALUE!</v>
          </cell>
        </row>
        <row r="65">
          <cell r="B65">
            <v>0</v>
          </cell>
        </row>
        <row r="66">
          <cell r="B66" t="e">
            <v>#VALUE!</v>
          </cell>
        </row>
        <row r="67">
          <cell r="B67">
            <v>80127</v>
          </cell>
        </row>
        <row r="68">
          <cell r="B68">
            <v>0</v>
          </cell>
        </row>
        <row r="69">
          <cell r="B69" t="e">
            <v>#VALUE!</v>
          </cell>
        </row>
        <row r="70">
          <cell r="B70">
            <v>0</v>
          </cell>
        </row>
        <row r="71">
          <cell r="B71" t="e">
            <v>#VALUE!</v>
          </cell>
        </row>
        <row r="72">
          <cell r="B72">
            <v>80142</v>
          </cell>
        </row>
        <row r="73">
          <cell r="B73">
            <v>0</v>
          </cell>
        </row>
        <row r="74">
          <cell r="B74" t="e">
            <v>#VALUE!</v>
          </cell>
        </row>
        <row r="75">
          <cell r="B75">
            <v>0</v>
          </cell>
        </row>
        <row r="76">
          <cell r="B76" t="e">
            <v>#VALUE!</v>
          </cell>
        </row>
        <row r="77">
          <cell r="B77">
            <v>10500</v>
          </cell>
        </row>
        <row r="78">
          <cell r="B78">
            <v>10501</v>
          </cell>
        </row>
        <row r="79">
          <cell r="B79">
            <v>10504</v>
          </cell>
        </row>
        <row r="80">
          <cell r="B80">
            <v>10505</v>
          </cell>
        </row>
        <row r="81">
          <cell r="B81">
            <v>10507</v>
          </cell>
        </row>
        <row r="82">
          <cell r="B82">
            <v>10508</v>
          </cell>
        </row>
        <row r="83">
          <cell r="B83">
            <v>10510</v>
          </cell>
        </row>
        <row r="84">
          <cell r="B84">
            <v>10515</v>
          </cell>
        </row>
        <row r="85">
          <cell r="B85">
            <v>10520</v>
          </cell>
        </row>
        <row r="86">
          <cell r="B86">
            <v>10525</v>
          </cell>
        </row>
        <row r="87">
          <cell r="B87">
            <v>10530</v>
          </cell>
        </row>
        <row r="88">
          <cell r="B88">
            <v>10540</v>
          </cell>
        </row>
        <row r="89">
          <cell r="B89">
            <v>10545</v>
          </cell>
        </row>
        <row r="90">
          <cell r="B90">
            <v>10535</v>
          </cell>
        </row>
        <row r="91">
          <cell r="B91">
            <v>0</v>
          </cell>
        </row>
        <row r="92">
          <cell r="B92" t="e">
            <v>#VALUE!</v>
          </cell>
        </row>
        <row r="93">
          <cell r="B93">
            <v>0</v>
          </cell>
        </row>
        <row r="94">
          <cell r="B94">
            <v>0</v>
          </cell>
        </row>
        <row r="95">
          <cell r="B95" t="e">
            <v>#VALUE!</v>
          </cell>
        </row>
        <row r="96">
          <cell r="B96">
            <v>80077</v>
          </cell>
        </row>
        <row r="97">
          <cell r="B97">
            <v>85747</v>
          </cell>
        </row>
        <row r="98">
          <cell r="B98">
            <v>80155</v>
          </cell>
        </row>
        <row r="99">
          <cell r="B99">
            <v>0</v>
          </cell>
        </row>
        <row r="100">
          <cell r="B100" t="e">
            <v>#VALUE!</v>
          </cell>
        </row>
        <row r="101">
          <cell r="B101">
            <v>0</v>
          </cell>
        </row>
        <row r="102">
          <cell r="B102" t="e">
            <v>#VALUE!</v>
          </cell>
        </row>
        <row r="103">
          <cell r="B103">
            <v>84700</v>
          </cell>
        </row>
        <row r="104">
          <cell r="B104">
            <v>84706</v>
          </cell>
        </row>
        <row r="105">
          <cell r="B105">
            <v>84708</v>
          </cell>
        </row>
        <row r="106">
          <cell r="B106">
            <v>84171</v>
          </cell>
        </row>
        <row r="107">
          <cell r="B107">
            <v>84750</v>
          </cell>
        </row>
        <row r="108">
          <cell r="B108">
            <v>84751</v>
          </cell>
        </row>
        <row r="109">
          <cell r="B109">
            <v>84753</v>
          </cell>
        </row>
        <row r="110">
          <cell r="B110">
            <v>84754</v>
          </cell>
        </row>
        <row r="111">
          <cell r="B111">
            <v>84756</v>
          </cell>
        </row>
        <row r="112">
          <cell r="B112">
            <v>84757</v>
          </cell>
        </row>
        <row r="113">
          <cell r="B113">
            <v>84758</v>
          </cell>
        </row>
        <row r="114">
          <cell r="B114">
            <v>84759</v>
          </cell>
        </row>
        <row r="115">
          <cell r="B115">
            <v>84760</v>
          </cell>
        </row>
        <row r="116">
          <cell r="B116">
            <v>84761</v>
          </cell>
        </row>
        <row r="117">
          <cell r="B117">
            <v>84769</v>
          </cell>
        </row>
        <row r="118">
          <cell r="B118">
            <v>84771</v>
          </cell>
        </row>
        <row r="119">
          <cell r="B119">
            <v>84773</v>
          </cell>
        </row>
        <row r="120">
          <cell r="B120">
            <v>85542</v>
          </cell>
        </row>
        <row r="121">
          <cell r="B121">
            <v>85543</v>
          </cell>
        </row>
        <row r="122">
          <cell r="B122">
            <v>85544</v>
          </cell>
        </row>
        <row r="123">
          <cell r="B123">
            <v>85709</v>
          </cell>
        </row>
        <row r="124">
          <cell r="B124">
            <v>85720</v>
          </cell>
        </row>
        <row r="125">
          <cell r="B125">
            <v>85727</v>
          </cell>
        </row>
        <row r="126">
          <cell r="B126">
            <v>85844</v>
          </cell>
        </row>
        <row r="127">
          <cell r="B127">
            <v>85845</v>
          </cell>
        </row>
        <row r="128">
          <cell r="B128">
            <v>85846</v>
          </cell>
        </row>
        <row r="129">
          <cell r="B129">
            <v>85847</v>
          </cell>
        </row>
        <row r="130">
          <cell r="B130">
            <v>85849</v>
          </cell>
        </row>
        <row r="131">
          <cell r="B131">
            <v>0</v>
          </cell>
        </row>
        <row r="132">
          <cell r="B132" t="e">
            <v>#VALUE!</v>
          </cell>
        </row>
        <row r="133">
          <cell r="B133">
            <v>0</v>
          </cell>
        </row>
        <row r="134">
          <cell r="B134" t="e">
            <v>#VALUE!</v>
          </cell>
        </row>
        <row r="135">
          <cell r="B135">
            <v>84705</v>
          </cell>
        </row>
        <row r="136">
          <cell r="B136">
            <v>84752</v>
          </cell>
        </row>
        <row r="137">
          <cell r="B137">
            <v>0</v>
          </cell>
        </row>
        <row r="138">
          <cell r="B138" t="e">
            <v>#VALUE!</v>
          </cell>
        </row>
        <row r="139">
          <cell r="B139">
            <v>0</v>
          </cell>
        </row>
        <row r="140">
          <cell r="B140" t="e">
            <v>#VALUE!</v>
          </cell>
        </row>
        <row r="141">
          <cell r="B141">
            <v>34070</v>
          </cell>
        </row>
        <row r="142">
          <cell r="B142">
            <v>34071</v>
          </cell>
        </row>
        <row r="143">
          <cell r="B143">
            <v>34110</v>
          </cell>
        </row>
        <row r="144">
          <cell r="B144">
            <v>34760</v>
          </cell>
        </row>
        <row r="145">
          <cell r="B145">
            <v>34780</v>
          </cell>
        </row>
        <row r="146">
          <cell r="B146">
            <v>34781</v>
          </cell>
        </row>
        <row r="147">
          <cell r="B147">
            <v>0</v>
          </cell>
        </row>
        <row r="148">
          <cell r="B148" t="e">
            <v>#VALUE!</v>
          </cell>
        </row>
        <row r="149">
          <cell r="B149">
            <v>0</v>
          </cell>
        </row>
        <row r="150">
          <cell r="B150" t="e">
            <v>#VALUE!</v>
          </cell>
        </row>
        <row r="151">
          <cell r="B151">
            <v>85455</v>
          </cell>
        </row>
        <row r="152">
          <cell r="B152">
            <v>85458</v>
          </cell>
        </row>
        <row r="153">
          <cell r="B153">
            <v>85718</v>
          </cell>
        </row>
        <row r="154">
          <cell r="B154">
            <v>85721</v>
          </cell>
        </row>
        <row r="155">
          <cell r="B155">
            <v>85725</v>
          </cell>
        </row>
        <row r="156">
          <cell r="B156">
            <v>85716</v>
          </cell>
        </row>
        <row r="157">
          <cell r="B157">
            <v>85717</v>
          </cell>
        </row>
        <row r="158">
          <cell r="B158">
            <v>208449</v>
          </cell>
        </row>
        <row r="159">
          <cell r="B159">
            <v>208450</v>
          </cell>
        </row>
        <row r="160">
          <cell r="B160">
            <v>208451</v>
          </cell>
        </row>
        <row r="161">
          <cell r="B161">
            <v>208453</v>
          </cell>
        </row>
        <row r="162">
          <cell r="B162">
            <v>208454</v>
          </cell>
        </row>
        <row r="166">
          <cell r="B166" t="e">
            <v>#VALUE!</v>
          </cell>
        </row>
        <row r="167">
          <cell r="B167">
            <v>0</v>
          </cell>
        </row>
        <row r="168">
          <cell r="B168" t="e">
            <v>#VALUE!</v>
          </cell>
        </row>
        <row r="169">
          <cell r="B169">
            <v>84000</v>
          </cell>
        </row>
        <row r="170">
          <cell r="B170">
            <v>84014</v>
          </cell>
        </row>
        <row r="171">
          <cell r="B171">
            <v>84020</v>
          </cell>
        </row>
        <row r="172">
          <cell r="B172">
            <v>84030</v>
          </cell>
        </row>
        <row r="173">
          <cell r="B173">
            <v>84067</v>
          </cell>
        </row>
        <row r="174">
          <cell r="B174">
            <v>84440</v>
          </cell>
        </row>
        <row r="175">
          <cell r="B175">
            <v>85410</v>
          </cell>
        </row>
        <row r="176">
          <cell r="B176">
            <v>85535</v>
          </cell>
        </row>
        <row r="177">
          <cell r="B177">
            <v>85560</v>
          </cell>
        </row>
        <row r="178">
          <cell r="B178">
            <v>85605</v>
          </cell>
        </row>
        <row r="179">
          <cell r="B179">
            <v>85606</v>
          </cell>
        </row>
        <row r="180">
          <cell r="B180">
            <v>85613</v>
          </cell>
        </row>
        <row r="181">
          <cell r="B181">
            <v>218500</v>
          </cell>
        </row>
        <row r="182">
          <cell r="B182">
            <v>218550</v>
          </cell>
        </row>
        <row r="183">
          <cell r="B183">
            <v>0</v>
          </cell>
        </row>
        <row r="184">
          <cell r="B184" t="e">
            <v>#VALUE!</v>
          </cell>
        </row>
        <row r="185">
          <cell r="B185">
            <v>0</v>
          </cell>
        </row>
        <row r="186">
          <cell r="B186" t="e">
            <v>#VALUE!</v>
          </cell>
        </row>
        <row r="187">
          <cell r="B187">
            <v>84090</v>
          </cell>
        </row>
        <row r="188">
          <cell r="B188">
            <v>84004</v>
          </cell>
        </row>
        <row r="189">
          <cell r="B189">
            <v>84016</v>
          </cell>
        </row>
        <row r="190">
          <cell r="B190">
            <v>84017</v>
          </cell>
        </row>
        <row r="191">
          <cell r="B191">
            <v>84091</v>
          </cell>
        </row>
        <row r="192">
          <cell r="B192">
            <v>84092</v>
          </cell>
        </row>
        <row r="193">
          <cell r="B193">
            <v>84093</v>
          </cell>
        </row>
        <row r="194">
          <cell r="B194">
            <v>84094</v>
          </cell>
        </row>
        <row r="195">
          <cell r="B195">
            <v>84007</v>
          </cell>
        </row>
        <row r="196">
          <cell r="B196">
            <v>84100</v>
          </cell>
        </row>
        <row r="197">
          <cell r="B197">
            <v>84101</v>
          </cell>
        </row>
        <row r="198">
          <cell r="B198">
            <v>84102</v>
          </cell>
        </row>
        <row r="199">
          <cell r="B199">
            <v>84103</v>
          </cell>
        </row>
        <row r="200">
          <cell r="B200">
            <v>84104</v>
          </cell>
        </row>
        <row r="201">
          <cell r="B201">
            <v>84105</v>
          </cell>
        </row>
        <row r="202">
          <cell r="B202">
            <v>84106</v>
          </cell>
        </row>
        <row r="203">
          <cell r="B203">
            <v>84107</v>
          </cell>
        </row>
        <row r="204">
          <cell r="B204">
            <v>84108</v>
          </cell>
        </row>
        <row r="205">
          <cell r="B205">
            <v>84109</v>
          </cell>
        </row>
        <row r="206">
          <cell r="B206">
            <v>84110</v>
          </cell>
        </row>
        <row r="207">
          <cell r="B207">
            <v>84111</v>
          </cell>
        </row>
        <row r="208">
          <cell r="B208">
            <v>84115</v>
          </cell>
        </row>
        <row r="209">
          <cell r="B209">
            <v>84135</v>
          </cell>
        </row>
        <row r="210">
          <cell r="B210">
            <v>84136</v>
          </cell>
        </row>
        <row r="211">
          <cell r="B211">
            <v>84137</v>
          </cell>
        </row>
        <row r="212">
          <cell r="B212">
            <v>84138</v>
          </cell>
        </row>
        <row r="213">
          <cell r="B213">
            <v>84182</v>
          </cell>
        </row>
        <row r="214">
          <cell r="B214">
            <v>84183</v>
          </cell>
        </row>
        <row r="215">
          <cell r="B215">
            <v>84185</v>
          </cell>
        </row>
        <row r="216">
          <cell r="B216">
            <v>84197</v>
          </cell>
        </row>
        <row r="217">
          <cell r="B217">
            <v>84198</v>
          </cell>
        </row>
        <row r="218">
          <cell r="B218">
            <v>84213</v>
          </cell>
        </row>
        <row r="219">
          <cell r="B219">
            <v>84214</v>
          </cell>
        </row>
        <row r="220">
          <cell r="B220">
            <v>84216</v>
          </cell>
        </row>
        <row r="221">
          <cell r="B221">
            <v>84217</v>
          </cell>
        </row>
        <row r="222">
          <cell r="B222">
            <v>84219</v>
          </cell>
        </row>
        <row r="223">
          <cell r="B223">
            <v>84858</v>
          </cell>
        </row>
        <row r="224">
          <cell r="B224">
            <v>85359</v>
          </cell>
        </row>
        <row r="225">
          <cell r="B225">
            <v>85361</v>
          </cell>
        </row>
        <row r="226">
          <cell r="B226">
            <v>85362</v>
          </cell>
        </row>
        <row r="227">
          <cell r="B227">
            <v>85363</v>
          </cell>
        </row>
        <row r="228">
          <cell r="B228">
            <v>85364</v>
          </cell>
        </row>
        <row r="229">
          <cell r="B229">
            <v>85384</v>
          </cell>
        </row>
        <row r="230">
          <cell r="B230">
            <v>85387</v>
          </cell>
        </row>
        <row r="231">
          <cell r="B231">
            <v>85388</v>
          </cell>
        </row>
        <row r="232">
          <cell r="B232">
            <v>85391</v>
          </cell>
        </row>
        <row r="233">
          <cell r="B233">
            <v>85396</v>
          </cell>
        </row>
        <row r="234">
          <cell r="B234">
            <v>85397</v>
          </cell>
        </row>
        <row r="235">
          <cell r="B235">
            <v>85462</v>
          </cell>
        </row>
        <row r="236">
          <cell r="B236">
            <v>85463</v>
          </cell>
        </row>
        <row r="237">
          <cell r="B237">
            <v>85466</v>
          </cell>
        </row>
        <row r="238">
          <cell r="B238">
            <v>85467</v>
          </cell>
        </row>
        <row r="239">
          <cell r="B239">
            <v>85468</v>
          </cell>
        </row>
        <row r="240">
          <cell r="B240">
            <v>85469</v>
          </cell>
        </row>
        <row r="241">
          <cell r="B241">
            <v>85472</v>
          </cell>
        </row>
        <row r="242">
          <cell r="B242">
            <v>85473</v>
          </cell>
        </row>
        <row r="243">
          <cell r="B243">
            <v>85474</v>
          </cell>
        </row>
        <row r="244">
          <cell r="B244">
            <v>85497</v>
          </cell>
        </row>
        <row r="245">
          <cell r="B245">
            <v>85498</v>
          </cell>
        </row>
        <row r="246">
          <cell r="B246">
            <v>85499</v>
          </cell>
        </row>
        <row r="247">
          <cell r="B247">
            <v>85501</v>
          </cell>
        </row>
        <row r="248">
          <cell r="B248">
            <v>85502</v>
          </cell>
        </row>
        <row r="249">
          <cell r="B249">
            <v>85503</v>
          </cell>
        </row>
        <row r="250">
          <cell r="B250">
            <v>85853</v>
          </cell>
        </row>
        <row r="251">
          <cell r="B251">
            <v>85854</v>
          </cell>
        </row>
        <row r="252">
          <cell r="B252">
            <v>85856</v>
          </cell>
        </row>
        <row r="253">
          <cell r="B253">
            <v>85949</v>
          </cell>
        </row>
        <row r="254">
          <cell r="B254">
            <v>85951</v>
          </cell>
        </row>
        <row r="255">
          <cell r="B255">
            <v>85953</v>
          </cell>
        </row>
        <row r="256">
          <cell r="B256">
            <v>85961</v>
          </cell>
        </row>
        <row r="257">
          <cell r="B257">
            <v>216800</v>
          </cell>
        </row>
        <row r="258">
          <cell r="B258">
            <v>216802</v>
          </cell>
        </row>
        <row r="259">
          <cell r="B259">
            <v>216804</v>
          </cell>
        </row>
        <row r="260">
          <cell r="B260">
            <v>216805</v>
          </cell>
        </row>
        <row r="261">
          <cell r="B261">
            <v>216807</v>
          </cell>
        </row>
        <row r="262">
          <cell r="B262">
            <v>216811</v>
          </cell>
        </row>
        <row r="263">
          <cell r="B263">
            <v>216813</v>
          </cell>
        </row>
        <row r="264">
          <cell r="B264">
            <v>216814</v>
          </cell>
        </row>
        <row r="265">
          <cell r="B265">
            <v>216815</v>
          </cell>
        </row>
        <row r="266">
          <cell r="B266">
            <v>216816</v>
          </cell>
        </row>
        <row r="267">
          <cell r="B267">
            <v>216817</v>
          </cell>
        </row>
        <row r="268">
          <cell r="B268">
            <v>216850</v>
          </cell>
        </row>
        <row r="269">
          <cell r="B269">
            <v>216851</v>
          </cell>
        </row>
        <row r="270">
          <cell r="B270">
            <v>216852</v>
          </cell>
        </row>
        <row r="271">
          <cell r="B271">
            <v>216853</v>
          </cell>
        </row>
        <row r="272">
          <cell r="B272">
            <v>0</v>
          </cell>
        </row>
        <row r="273">
          <cell r="B273" t="e">
            <v>#VALUE!</v>
          </cell>
        </row>
        <row r="274">
          <cell r="B274">
            <v>0</v>
          </cell>
        </row>
        <row r="275">
          <cell r="B275" t="e">
            <v>#VALUE!</v>
          </cell>
        </row>
        <row r="276">
          <cell r="B276">
            <v>84120</v>
          </cell>
        </row>
        <row r="277">
          <cell r="B277">
            <v>84125</v>
          </cell>
        </row>
        <row r="278">
          <cell r="B278">
            <v>84180</v>
          </cell>
        </row>
        <row r="279">
          <cell r="B279">
            <v>84181</v>
          </cell>
        </row>
        <row r="280">
          <cell r="B280">
            <v>84190</v>
          </cell>
        </row>
        <row r="281">
          <cell r="B281">
            <v>84195</v>
          </cell>
        </row>
        <row r="282">
          <cell r="B282">
            <v>84196</v>
          </cell>
        </row>
        <row r="283">
          <cell r="B283">
            <v>84205</v>
          </cell>
        </row>
        <row r="284">
          <cell r="B284">
            <v>84215</v>
          </cell>
        </row>
        <row r="285">
          <cell r="B285">
            <v>85366</v>
          </cell>
        </row>
        <row r="286">
          <cell r="B286">
            <v>85367</v>
          </cell>
        </row>
        <row r="287">
          <cell r="B287">
            <v>85368</v>
          </cell>
        </row>
        <row r="288">
          <cell r="B288">
            <v>85369</v>
          </cell>
        </row>
        <row r="289">
          <cell r="B289">
            <v>85389</v>
          </cell>
        </row>
        <row r="290">
          <cell r="B290">
            <v>85381</v>
          </cell>
        </row>
        <row r="291">
          <cell r="B291">
            <v>85382</v>
          </cell>
        </row>
        <row r="292">
          <cell r="B292">
            <v>85383</v>
          </cell>
        </row>
        <row r="293">
          <cell r="B293">
            <v>0</v>
          </cell>
        </row>
        <row r="294">
          <cell r="B294" t="e">
            <v>#VALUE!</v>
          </cell>
        </row>
        <row r="295">
          <cell r="B295">
            <v>0</v>
          </cell>
        </row>
        <row r="296">
          <cell r="B296" t="e">
            <v>#VALUE!</v>
          </cell>
        </row>
        <row r="297">
          <cell r="B297">
            <v>84235</v>
          </cell>
        </row>
        <row r="298">
          <cell r="B298">
            <v>84237</v>
          </cell>
        </row>
        <row r="299">
          <cell r="B299">
            <v>84238</v>
          </cell>
        </row>
        <row r="300">
          <cell r="B300">
            <v>84239</v>
          </cell>
        </row>
        <row r="301">
          <cell r="B301">
            <v>228000</v>
          </cell>
        </row>
        <row r="302">
          <cell r="B302">
            <v>228050</v>
          </cell>
        </row>
        <row r="303">
          <cell r="B303">
            <v>228051</v>
          </cell>
        </row>
        <row r="304">
          <cell r="B304">
            <v>228052</v>
          </cell>
        </row>
        <row r="305">
          <cell r="B305">
            <v>228053</v>
          </cell>
        </row>
        <row r="306">
          <cell r="B306">
            <v>228054</v>
          </cell>
        </row>
        <row r="307">
          <cell r="B307">
            <v>0</v>
          </cell>
        </row>
        <row r="308">
          <cell r="B308" t="e">
            <v>#VALUE!</v>
          </cell>
        </row>
        <row r="309">
          <cell r="B309">
            <v>0</v>
          </cell>
        </row>
        <row r="311">
          <cell r="B311">
            <v>229650</v>
          </cell>
        </row>
        <row r="315">
          <cell r="B315" t="e">
            <v>#VALUE!</v>
          </cell>
        </row>
        <row r="316">
          <cell r="B316">
            <v>228950</v>
          </cell>
        </row>
        <row r="317">
          <cell r="B317">
            <v>0</v>
          </cell>
        </row>
        <row r="318">
          <cell r="B318" t="e">
            <v>#VALUE!</v>
          </cell>
        </row>
        <row r="320">
          <cell r="B320" t="e">
            <v>#VALUE!</v>
          </cell>
        </row>
        <row r="321">
          <cell r="B321">
            <v>228300</v>
          </cell>
        </row>
        <row r="322">
          <cell r="B322">
            <v>0</v>
          </cell>
        </row>
        <row r="323">
          <cell r="B323" t="e">
            <v>#VALUE!</v>
          </cell>
        </row>
        <row r="324">
          <cell r="B324">
            <v>0</v>
          </cell>
        </row>
        <row r="325">
          <cell r="B325" t="e">
            <v>#VALUE!</v>
          </cell>
        </row>
        <row r="326">
          <cell r="B326">
            <v>84140</v>
          </cell>
        </row>
        <row r="327">
          <cell r="B327">
            <v>84145</v>
          </cell>
        </row>
        <row r="328">
          <cell r="B328">
            <v>84150</v>
          </cell>
        </row>
        <row r="329">
          <cell r="B329">
            <v>84151</v>
          </cell>
        </row>
        <row r="330">
          <cell r="B330">
            <v>84152</v>
          </cell>
        </row>
        <row r="331">
          <cell r="B331">
            <v>84155</v>
          </cell>
        </row>
        <row r="332">
          <cell r="B332">
            <v>84160</v>
          </cell>
        </row>
        <row r="333">
          <cell r="B333">
            <v>84161</v>
          </cell>
        </row>
        <row r="334">
          <cell r="B334">
            <v>84165</v>
          </cell>
        </row>
        <row r="335">
          <cell r="B335">
            <v>84177</v>
          </cell>
        </row>
        <row r="336">
          <cell r="B336">
            <v>84178</v>
          </cell>
        </row>
        <row r="337">
          <cell r="B337">
            <v>84179</v>
          </cell>
        </row>
        <row r="338">
          <cell r="B338">
            <v>85550</v>
          </cell>
        </row>
        <row r="339">
          <cell r="B339">
            <v>85551</v>
          </cell>
        </row>
        <row r="340">
          <cell r="B340">
            <v>84162</v>
          </cell>
        </row>
        <row r="341">
          <cell r="B341">
            <v>211900</v>
          </cell>
        </row>
        <row r="342">
          <cell r="B342">
            <v>211950</v>
          </cell>
        </row>
        <row r="343">
          <cell r="B343">
            <v>211951</v>
          </cell>
        </row>
        <row r="344">
          <cell r="B344">
            <v>211952</v>
          </cell>
        </row>
        <row r="346">
          <cell r="B346">
            <v>0</v>
          </cell>
        </row>
        <row r="347">
          <cell r="B347" t="e">
            <v>#VALUE!</v>
          </cell>
        </row>
        <row r="348">
          <cell r="B348">
            <v>0</v>
          </cell>
        </row>
        <row r="349">
          <cell r="B349" t="e">
            <v>#VALUE!</v>
          </cell>
        </row>
        <row r="350">
          <cell r="B350">
            <v>84175</v>
          </cell>
        </row>
        <row r="351">
          <cell r="B351">
            <v>84174</v>
          </cell>
        </row>
        <row r="352">
          <cell r="B352">
            <v>82700</v>
          </cell>
        </row>
        <row r="353">
          <cell r="B353">
            <v>82720</v>
          </cell>
        </row>
        <row r="354">
          <cell r="B354">
            <v>80063</v>
          </cell>
        </row>
        <row r="355">
          <cell r="B355">
            <v>80069</v>
          </cell>
        </row>
        <row r="356">
          <cell r="B356">
            <v>0</v>
          </cell>
        </row>
        <row r="357">
          <cell r="B357" t="e">
            <v>#VALUE!</v>
          </cell>
        </row>
        <row r="358">
          <cell r="B358">
            <v>0</v>
          </cell>
        </row>
        <row r="359">
          <cell r="B359" t="e">
            <v>#VALUE!</v>
          </cell>
        </row>
        <row r="360">
          <cell r="B360">
            <v>34170</v>
          </cell>
        </row>
        <row r="361">
          <cell r="B361">
            <v>34553</v>
          </cell>
        </row>
        <row r="362">
          <cell r="B362">
            <v>0</v>
          </cell>
        </row>
        <row r="363">
          <cell r="B363" t="e">
            <v>#VALUE!</v>
          </cell>
        </row>
        <row r="364">
          <cell r="B364">
            <v>0</v>
          </cell>
        </row>
        <row r="365">
          <cell r="B365" t="e">
            <v>#VALUE!</v>
          </cell>
        </row>
        <row r="366">
          <cell r="B366">
            <v>84143</v>
          </cell>
        </row>
        <row r="367">
          <cell r="B367">
            <v>84142</v>
          </cell>
        </row>
        <row r="368">
          <cell r="B368">
            <v>84146</v>
          </cell>
        </row>
        <row r="369">
          <cell r="B369">
            <v>84147</v>
          </cell>
        </row>
        <row r="370">
          <cell r="B370">
            <v>84148</v>
          </cell>
        </row>
        <row r="371">
          <cell r="B371">
            <v>84149</v>
          </cell>
        </row>
        <row r="372">
          <cell r="B372">
            <v>212249</v>
          </cell>
        </row>
        <row r="373">
          <cell r="B373">
            <v>0</v>
          </cell>
        </row>
        <row r="374">
          <cell r="B374" t="e">
            <v>#VALUE!</v>
          </cell>
        </row>
        <row r="375">
          <cell r="B375">
            <v>0</v>
          </cell>
        </row>
        <row r="376">
          <cell r="B376" t="e">
            <v>#VALUE!</v>
          </cell>
        </row>
        <row r="377">
          <cell r="B377">
            <v>212350</v>
          </cell>
        </row>
        <row r="378">
          <cell r="B378">
            <v>212351</v>
          </cell>
        </row>
        <row r="379">
          <cell r="B379">
            <v>212352</v>
          </cell>
        </row>
        <row r="380">
          <cell r="B380">
            <v>212353</v>
          </cell>
        </row>
        <row r="381">
          <cell r="B381">
            <v>212354</v>
          </cell>
        </row>
        <row r="382">
          <cell r="B382">
            <v>212355</v>
          </cell>
        </row>
        <row r="383">
          <cell r="B383">
            <v>212300</v>
          </cell>
        </row>
        <row r="384">
          <cell r="B384">
            <v>0</v>
          </cell>
        </row>
        <row r="385">
          <cell r="B385" t="e">
            <v>#VALUE!</v>
          </cell>
        </row>
        <row r="387">
          <cell r="B387" t="e">
            <v>#VALUE!</v>
          </cell>
        </row>
        <row r="388">
          <cell r="B388">
            <v>84200</v>
          </cell>
        </row>
        <row r="389">
          <cell r="B389">
            <v>84220</v>
          </cell>
        </row>
        <row r="390">
          <cell r="B390">
            <v>84225</v>
          </cell>
        </row>
        <row r="391">
          <cell r="B391">
            <v>84240</v>
          </cell>
        </row>
        <row r="392">
          <cell r="B392">
            <v>84320</v>
          </cell>
        </row>
        <row r="393">
          <cell r="B393">
            <v>85300</v>
          </cell>
        </row>
        <row r="394">
          <cell r="B394">
            <v>85615</v>
          </cell>
        </row>
        <row r="395">
          <cell r="B395">
            <v>85620</v>
          </cell>
        </row>
        <row r="396">
          <cell r="B396">
            <v>0</v>
          </cell>
        </row>
        <row r="397">
          <cell r="B397" t="e">
            <v>#VALUE!</v>
          </cell>
        </row>
        <row r="398">
          <cell r="B398">
            <v>0</v>
          </cell>
        </row>
        <row r="399">
          <cell r="B399" t="e">
            <v>#VALUE!</v>
          </cell>
        </row>
        <row r="400">
          <cell r="B400">
            <v>84315</v>
          </cell>
        </row>
        <row r="401">
          <cell r="B401">
            <v>84317</v>
          </cell>
        </row>
        <row r="402">
          <cell r="B402">
            <v>84301</v>
          </cell>
        </row>
        <row r="403">
          <cell r="B403">
            <v>84316</v>
          </cell>
        </row>
        <row r="404">
          <cell r="B404">
            <v>84325</v>
          </cell>
        </row>
        <row r="405">
          <cell r="B405">
            <v>85851</v>
          </cell>
        </row>
        <row r="406">
          <cell r="B406">
            <v>85852</v>
          </cell>
        </row>
        <row r="407">
          <cell r="B407">
            <v>0</v>
          </cell>
        </row>
        <row r="408">
          <cell r="B408" t="e">
            <v>#VALUE!</v>
          </cell>
        </row>
        <row r="409">
          <cell r="B409">
            <v>0</v>
          </cell>
        </row>
        <row r="410">
          <cell r="B410" t="e">
            <v>#VALUE!</v>
          </cell>
        </row>
        <row r="411">
          <cell r="B411">
            <v>84250</v>
          </cell>
        </row>
        <row r="412">
          <cell r="B412">
            <v>84260</v>
          </cell>
        </row>
        <row r="413">
          <cell r="B413">
            <v>84261</v>
          </cell>
        </row>
        <row r="414">
          <cell r="B414">
            <v>84270</v>
          </cell>
        </row>
        <row r="415">
          <cell r="B415">
            <v>84281</v>
          </cell>
        </row>
        <row r="416">
          <cell r="B416">
            <v>84290</v>
          </cell>
        </row>
        <row r="417">
          <cell r="B417">
            <v>84740</v>
          </cell>
        </row>
        <row r="418">
          <cell r="B418">
            <v>224600</v>
          </cell>
        </row>
        <row r="419">
          <cell r="B419">
            <v>0</v>
          </cell>
        </row>
        <row r="420">
          <cell r="B420" t="e">
            <v>#VALUE!</v>
          </cell>
        </row>
        <row r="421">
          <cell r="B421">
            <v>0</v>
          </cell>
        </row>
        <row r="422">
          <cell r="B422" t="e">
            <v>#VALUE!</v>
          </cell>
        </row>
        <row r="423">
          <cell r="B423">
            <v>82400</v>
          </cell>
        </row>
        <row r="424">
          <cell r="B424">
            <v>82410</v>
          </cell>
        </row>
        <row r="425">
          <cell r="B425">
            <v>82505</v>
          </cell>
        </row>
        <row r="426">
          <cell r="B426">
            <v>82510</v>
          </cell>
        </row>
        <row r="427">
          <cell r="B427">
            <v>82515</v>
          </cell>
        </row>
        <row r="428">
          <cell r="B428">
            <v>82520</v>
          </cell>
        </row>
        <row r="429">
          <cell r="B429">
            <v>82530</v>
          </cell>
        </row>
        <row r="430">
          <cell r="B430">
            <v>82560</v>
          </cell>
        </row>
        <row r="431">
          <cell r="B431">
            <v>82563</v>
          </cell>
        </row>
        <row r="432">
          <cell r="B432">
            <v>82750</v>
          </cell>
        </row>
        <row r="433">
          <cell r="B433">
            <v>84450</v>
          </cell>
        </row>
        <row r="434">
          <cell r="B434">
            <v>84452</v>
          </cell>
        </row>
        <row r="435">
          <cell r="B435">
            <v>84453</v>
          </cell>
        </row>
        <row r="436">
          <cell r="B436">
            <v>84460</v>
          </cell>
        </row>
        <row r="437">
          <cell r="B437">
            <v>84465</v>
          </cell>
        </row>
        <row r="438">
          <cell r="B438">
            <v>84470</v>
          </cell>
        </row>
        <row r="439">
          <cell r="B439">
            <v>84471</v>
          </cell>
        </row>
        <row r="440">
          <cell r="B440">
            <v>84480</v>
          </cell>
        </row>
        <row r="441">
          <cell r="B441">
            <v>84490</v>
          </cell>
        </row>
        <row r="442">
          <cell r="B442">
            <v>84491</v>
          </cell>
        </row>
        <row r="443">
          <cell r="B443">
            <v>84555</v>
          </cell>
        </row>
        <row r="444">
          <cell r="B444">
            <v>84600</v>
          </cell>
        </row>
        <row r="445">
          <cell r="B445">
            <v>84602</v>
          </cell>
        </row>
        <row r="446">
          <cell r="B446">
            <v>84603</v>
          </cell>
        </row>
        <row r="447">
          <cell r="B447">
            <v>84604</v>
          </cell>
        </row>
        <row r="448">
          <cell r="B448">
            <v>84610</v>
          </cell>
        </row>
        <row r="449">
          <cell r="B449">
            <v>84620</v>
          </cell>
        </row>
        <row r="450">
          <cell r="B450">
            <v>84630</v>
          </cell>
        </row>
        <row r="451">
          <cell r="B451">
            <v>84631</v>
          </cell>
        </row>
        <row r="452">
          <cell r="B452">
            <v>85440</v>
          </cell>
        </row>
        <row r="453">
          <cell r="B453">
            <v>85450</v>
          </cell>
        </row>
        <row r="454">
          <cell r="B454">
            <v>85452</v>
          </cell>
        </row>
        <row r="455">
          <cell r="B455">
            <v>85480</v>
          </cell>
        </row>
        <row r="456">
          <cell r="B456">
            <v>85485</v>
          </cell>
        </row>
        <row r="457">
          <cell r="B457">
            <v>85546</v>
          </cell>
        </row>
        <row r="458">
          <cell r="B458">
            <v>85547</v>
          </cell>
        </row>
        <row r="459">
          <cell r="B459">
            <v>85548</v>
          </cell>
        </row>
        <row r="460">
          <cell r="B460">
            <v>85580</v>
          </cell>
        </row>
        <row r="461">
          <cell r="B461">
            <v>85582</v>
          </cell>
        </row>
        <row r="462">
          <cell r="B462">
            <v>85583</v>
          </cell>
        </row>
        <row r="463">
          <cell r="B463">
            <v>85586</v>
          </cell>
        </row>
        <row r="464">
          <cell r="B464">
            <v>85915</v>
          </cell>
        </row>
        <row r="465">
          <cell r="B465">
            <v>85916</v>
          </cell>
        </row>
        <row r="466">
          <cell r="B466">
            <v>85935</v>
          </cell>
        </row>
        <row r="467">
          <cell r="B467">
            <v>85936</v>
          </cell>
        </row>
        <row r="468">
          <cell r="B468">
            <v>85945</v>
          </cell>
        </row>
        <row r="469">
          <cell r="B469">
            <v>85947</v>
          </cell>
        </row>
        <row r="470">
          <cell r="B470">
            <v>85948</v>
          </cell>
        </row>
        <row r="471">
          <cell r="B471">
            <v>84472</v>
          </cell>
        </row>
        <row r="472">
          <cell r="B472">
            <v>209200</v>
          </cell>
        </row>
        <row r="473">
          <cell r="B473">
            <v>209250</v>
          </cell>
        </row>
        <row r="474">
          <cell r="B474">
            <v>209251</v>
          </cell>
        </row>
        <row r="475">
          <cell r="B475">
            <v>209252</v>
          </cell>
        </row>
        <row r="476">
          <cell r="B476">
            <v>209253</v>
          </cell>
        </row>
        <row r="477">
          <cell r="B477">
            <v>209254</v>
          </cell>
        </row>
        <row r="478">
          <cell r="B478">
            <v>0</v>
          </cell>
        </row>
        <row r="479">
          <cell r="B479" t="e">
            <v>#VALUE!</v>
          </cell>
        </row>
        <row r="480">
          <cell r="B480">
            <v>0</v>
          </cell>
        </row>
        <row r="481">
          <cell r="B481" t="e">
            <v>#VALUE!</v>
          </cell>
        </row>
        <row r="482">
          <cell r="B482">
            <v>34145</v>
          </cell>
        </row>
        <row r="483">
          <cell r="B483">
            <v>34561</v>
          </cell>
        </row>
        <row r="484">
          <cell r="B484">
            <v>34562</v>
          </cell>
        </row>
        <row r="485">
          <cell r="B485">
            <v>34570</v>
          </cell>
        </row>
        <row r="486">
          <cell r="B486">
            <v>34585</v>
          </cell>
        </row>
        <row r="487">
          <cell r="B487">
            <v>34586</v>
          </cell>
        </row>
        <row r="488">
          <cell r="B488">
            <v>0</v>
          </cell>
        </row>
        <row r="489">
          <cell r="B489" t="e">
            <v>#VALUE!</v>
          </cell>
        </row>
        <row r="490">
          <cell r="B490">
            <v>0</v>
          </cell>
        </row>
        <row r="491">
          <cell r="B491" t="e">
            <v>#VALUE!</v>
          </cell>
        </row>
        <row r="492">
          <cell r="B492">
            <v>85917</v>
          </cell>
        </row>
        <row r="493">
          <cell r="B493">
            <v>85918</v>
          </cell>
        </row>
        <row r="494">
          <cell r="B494">
            <v>85919</v>
          </cell>
        </row>
        <row r="495">
          <cell r="B495">
            <v>85926</v>
          </cell>
        </row>
        <row r="496">
          <cell r="B496">
            <v>82564</v>
          </cell>
        </row>
        <row r="497">
          <cell r="B497">
            <v>0</v>
          </cell>
        </row>
        <row r="498">
          <cell r="B498" t="e">
            <v>#VALUE!</v>
          </cell>
        </row>
        <row r="499">
          <cell r="B499">
            <v>0</v>
          </cell>
        </row>
        <row r="500">
          <cell r="B500" t="e">
            <v>#VALUE!</v>
          </cell>
        </row>
        <row r="501">
          <cell r="B501">
            <v>80125</v>
          </cell>
        </row>
        <row r="502">
          <cell r="B502">
            <v>0</v>
          </cell>
        </row>
        <row r="503">
          <cell r="B503">
            <v>0</v>
          </cell>
        </row>
        <row r="504">
          <cell r="B504" t="e">
            <v>#VALUE!</v>
          </cell>
        </row>
        <row r="505">
          <cell r="B505">
            <v>80137</v>
          </cell>
        </row>
        <row r="506">
          <cell r="B506">
            <v>80140</v>
          </cell>
        </row>
        <row r="507">
          <cell r="B507">
            <v>80131</v>
          </cell>
        </row>
        <row r="508">
          <cell r="B508">
            <v>80161</v>
          </cell>
        </row>
        <row r="509">
          <cell r="B509">
            <v>80126</v>
          </cell>
        </row>
        <row r="510">
          <cell r="B510">
            <v>0</v>
          </cell>
        </row>
        <row r="511">
          <cell r="B511" t="e">
            <v>#VALUE!</v>
          </cell>
        </row>
        <row r="512">
          <cell r="B512">
            <v>0</v>
          </cell>
        </row>
        <row r="513">
          <cell r="B513" t="e">
            <v>#VALUE!</v>
          </cell>
        </row>
        <row r="514">
          <cell r="B514">
            <v>85514</v>
          </cell>
        </row>
        <row r="515">
          <cell r="B515">
            <v>85521</v>
          </cell>
        </row>
        <row r="516">
          <cell r="B516">
            <v>85522</v>
          </cell>
        </row>
        <row r="517">
          <cell r="B517">
            <v>85523</v>
          </cell>
        </row>
        <row r="518">
          <cell r="B518">
            <v>85584</v>
          </cell>
        </row>
        <row r="519">
          <cell r="B519">
            <v>85524</v>
          </cell>
        </row>
        <row r="520">
          <cell r="B520">
            <v>85528</v>
          </cell>
        </row>
        <row r="521">
          <cell r="B521">
            <v>0</v>
          </cell>
        </row>
        <row r="522">
          <cell r="B522" t="e">
            <v>#VALUE!</v>
          </cell>
        </row>
        <row r="523">
          <cell r="B523">
            <v>0</v>
          </cell>
        </row>
        <row r="524">
          <cell r="B524" t="e">
            <v>#VALUE!</v>
          </cell>
        </row>
        <row r="525">
          <cell r="B525">
            <v>84012</v>
          </cell>
        </row>
        <row r="526">
          <cell r="B526">
            <v>84461</v>
          </cell>
        </row>
        <row r="527">
          <cell r="B527">
            <v>84462</v>
          </cell>
        </row>
        <row r="528">
          <cell r="B528">
            <v>84463</v>
          </cell>
        </row>
        <row r="529">
          <cell r="B529">
            <v>84464</v>
          </cell>
        </row>
        <row r="530">
          <cell r="B530">
            <v>84467</v>
          </cell>
        </row>
        <row r="531">
          <cell r="B531">
            <v>84468</v>
          </cell>
        </row>
        <row r="532">
          <cell r="B532">
            <v>84469</v>
          </cell>
        </row>
        <row r="533">
          <cell r="B533">
            <v>84473</v>
          </cell>
        </row>
        <row r="534">
          <cell r="B534">
            <v>84474</v>
          </cell>
        </row>
        <row r="535">
          <cell r="B535">
            <v>85579</v>
          </cell>
        </row>
        <row r="536">
          <cell r="B536">
            <v>85587</v>
          </cell>
        </row>
        <row r="537">
          <cell r="B537">
            <v>85588</v>
          </cell>
        </row>
        <row r="538">
          <cell r="B538">
            <v>85589</v>
          </cell>
        </row>
        <row r="539">
          <cell r="B539">
            <v>85594</v>
          </cell>
        </row>
        <row r="540">
          <cell r="B540">
            <v>85927</v>
          </cell>
        </row>
        <row r="541">
          <cell r="B541">
            <v>0</v>
          </cell>
        </row>
        <row r="542">
          <cell r="B542" t="e">
            <v>#VALUE!</v>
          </cell>
        </row>
        <row r="543">
          <cell r="B543">
            <v>0</v>
          </cell>
        </row>
        <row r="544">
          <cell r="B544" t="e">
            <v>#VALUE!</v>
          </cell>
        </row>
        <row r="545">
          <cell r="B545">
            <v>209750</v>
          </cell>
        </row>
        <row r="546">
          <cell r="B546">
            <v>209751</v>
          </cell>
        </row>
        <row r="547">
          <cell r="B547">
            <v>209752</v>
          </cell>
        </row>
        <row r="548">
          <cell r="B548">
            <v>209753</v>
          </cell>
        </row>
        <row r="549">
          <cell r="B549">
            <v>209754</v>
          </cell>
        </row>
        <row r="550">
          <cell r="B550">
            <v>209755</v>
          </cell>
        </row>
        <row r="551">
          <cell r="B551">
            <v>209756</v>
          </cell>
        </row>
        <row r="552">
          <cell r="B552">
            <v>209757</v>
          </cell>
        </row>
        <row r="553">
          <cell r="B553">
            <v>209758</v>
          </cell>
        </row>
        <row r="554">
          <cell r="B554">
            <v>209759</v>
          </cell>
        </row>
        <row r="555">
          <cell r="B555">
            <v>209760</v>
          </cell>
        </row>
        <row r="556">
          <cell r="B556">
            <v>209761</v>
          </cell>
        </row>
        <row r="557">
          <cell r="B557">
            <v>209762</v>
          </cell>
        </row>
        <row r="558">
          <cell r="B558">
            <v>209763</v>
          </cell>
        </row>
        <row r="559">
          <cell r="B559">
            <v>209764</v>
          </cell>
        </row>
        <row r="560">
          <cell r="B560">
            <v>209765</v>
          </cell>
        </row>
        <row r="561">
          <cell r="B561">
            <v>209767</v>
          </cell>
        </row>
        <row r="562">
          <cell r="B562">
            <v>209768</v>
          </cell>
        </row>
        <row r="563">
          <cell r="B563">
            <v>209769</v>
          </cell>
        </row>
        <row r="564">
          <cell r="B564">
            <v>209770</v>
          </cell>
        </row>
        <row r="565">
          <cell r="B565">
            <v>209771</v>
          </cell>
        </row>
        <row r="566">
          <cell r="B566">
            <v>209772</v>
          </cell>
        </row>
        <row r="567">
          <cell r="B567">
            <v>209773</v>
          </cell>
        </row>
        <row r="568">
          <cell r="B568">
            <v>209774</v>
          </cell>
        </row>
        <row r="569">
          <cell r="B569">
            <v>209775</v>
          </cell>
        </row>
        <row r="570">
          <cell r="B570">
            <v>209776</v>
          </cell>
        </row>
        <row r="571">
          <cell r="B571">
            <v>209777</v>
          </cell>
        </row>
        <row r="572">
          <cell r="B572">
            <v>209779</v>
          </cell>
        </row>
        <row r="573">
          <cell r="B573">
            <v>209780</v>
          </cell>
        </row>
        <row r="574">
          <cell r="B574">
            <v>209781</v>
          </cell>
        </row>
        <row r="575">
          <cell r="B575">
            <v>84003</v>
          </cell>
        </row>
        <row r="576">
          <cell r="B576">
            <v>84456</v>
          </cell>
        </row>
        <row r="577">
          <cell r="B577">
            <v>84457</v>
          </cell>
        </row>
        <row r="578">
          <cell r="B578">
            <v>84458</v>
          </cell>
        </row>
        <row r="579">
          <cell r="B579">
            <v>84459</v>
          </cell>
        </row>
        <row r="580">
          <cell r="B580">
            <v>84478</v>
          </cell>
        </row>
        <row r="581">
          <cell r="B581">
            <v>84479</v>
          </cell>
        </row>
        <row r="582">
          <cell r="B582">
            <v>84481</v>
          </cell>
        </row>
        <row r="583">
          <cell r="B583">
            <v>84482</v>
          </cell>
        </row>
        <row r="584">
          <cell r="B584">
            <v>84483</v>
          </cell>
        </row>
        <row r="585">
          <cell r="B585">
            <v>84484</v>
          </cell>
        </row>
        <row r="586">
          <cell r="B586">
            <v>84486</v>
          </cell>
        </row>
        <row r="587">
          <cell r="B587">
            <v>84487</v>
          </cell>
        </row>
        <row r="588">
          <cell r="B588">
            <v>84488</v>
          </cell>
        </row>
        <row r="589">
          <cell r="B589">
            <v>84489</v>
          </cell>
        </row>
        <row r="590">
          <cell r="B590">
            <v>84492</v>
          </cell>
        </row>
        <row r="591">
          <cell r="B591">
            <v>84493</v>
          </cell>
        </row>
        <row r="592">
          <cell r="B592">
            <v>84494</v>
          </cell>
        </row>
        <row r="593">
          <cell r="B593">
            <v>0</v>
          </cell>
        </row>
        <row r="594">
          <cell r="B594" t="e">
            <v>#VALUE!</v>
          </cell>
        </row>
        <row r="597">
          <cell r="B597">
            <v>209950</v>
          </cell>
        </row>
        <row r="598">
          <cell r="B598">
            <v>209951</v>
          </cell>
        </row>
        <row r="599">
          <cell r="B599">
            <v>209952</v>
          </cell>
        </row>
        <row r="600">
          <cell r="B600">
            <v>209953</v>
          </cell>
        </row>
        <row r="601">
          <cell r="B601">
            <v>209954</v>
          </cell>
        </row>
        <row r="602">
          <cell r="B602">
            <v>209955</v>
          </cell>
        </row>
        <row r="603">
          <cell r="B603">
            <v>209956</v>
          </cell>
        </row>
        <row r="604">
          <cell r="B604">
            <v>209957</v>
          </cell>
        </row>
        <row r="605">
          <cell r="B605">
            <v>209958</v>
          </cell>
        </row>
        <row r="606">
          <cell r="B606">
            <v>209959</v>
          </cell>
        </row>
        <row r="607">
          <cell r="B607">
            <v>209960</v>
          </cell>
        </row>
        <row r="608">
          <cell r="B608">
            <v>209961</v>
          </cell>
        </row>
        <row r="609">
          <cell r="B609">
            <v>209962</v>
          </cell>
        </row>
        <row r="610">
          <cell r="B610">
            <v>209963</v>
          </cell>
        </row>
        <row r="611">
          <cell r="B611">
            <v>209964</v>
          </cell>
        </row>
        <row r="612">
          <cell r="B612">
            <v>209965</v>
          </cell>
        </row>
        <row r="613">
          <cell r="B613">
            <v>209966</v>
          </cell>
        </row>
        <row r="614">
          <cell r="B614">
            <v>209967</v>
          </cell>
        </row>
        <row r="615">
          <cell r="B615">
            <v>209968</v>
          </cell>
        </row>
        <row r="616">
          <cell r="B616">
            <v>209969</v>
          </cell>
        </row>
        <row r="617">
          <cell r="B617">
            <v>209970</v>
          </cell>
        </row>
        <row r="618">
          <cell r="B618">
            <v>209971</v>
          </cell>
        </row>
        <row r="619">
          <cell r="B619">
            <v>209972</v>
          </cell>
        </row>
        <row r="620">
          <cell r="B620">
            <v>209973</v>
          </cell>
        </row>
        <row r="621">
          <cell r="B621">
            <v>209974</v>
          </cell>
        </row>
        <row r="622">
          <cell r="B622">
            <v>209975</v>
          </cell>
        </row>
        <row r="623">
          <cell r="B623">
            <v>209976</v>
          </cell>
        </row>
        <row r="624">
          <cell r="B624">
            <v>209977</v>
          </cell>
        </row>
        <row r="625">
          <cell r="B625">
            <v>209978</v>
          </cell>
        </row>
        <row r="626">
          <cell r="B626">
            <v>209979</v>
          </cell>
        </row>
        <row r="627">
          <cell r="B627">
            <v>209980</v>
          </cell>
        </row>
        <row r="628">
          <cell r="B628">
            <v>209981</v>
          </cell>
        </row>
        <row r="629">
          <cell r="B629">
            <v>209982</v>
          </cell>
        </row>
        <row r="630">
          <cell r="B630">
            <v>209983</v>
          </cell>
        </row>
        <row r="631">
          <cell r="B631">
            <v>209984</v>
          </cell>
        </row>
        <row r="632">
          <cell r="B632">
            <v>209985</v>
          </cell>
        </row>
        <row r="633">
          <cell r="B633">
            <v>209986</v>
          </cell>
        </row>
        <row r="634">
          <cell r="B634">
            <v>209987</v>
          </cell>
        </row>
        <row r="635">
          <cell r="B635">
            <v>209988</v>
          </cell>
        </row>
        <row r="636">
          <cell r="B636">
            <v>209989</v>
          </cell>
        </row>
        <row r="637">
          <cell r="B637">
            <v>209990</v>
          </cell>
        </row>
        <row r="638">
          <cell r="B638">
            <v>209991</v>
          </cell>
        </row>
        <row r="639">
          <cell r="B639">
            <v>209992</v>
          </cell>
        </row>
        <row r="640">
          <cell r="B640">
            <v>209993</v>
          </cell>
        </row>
        <row r="641">
          <cell r="B641">
            <v>209994</v>
          </cell>
        </row>
        <row r="642">
          <cell r="B642">
            <v>209995</v>
          </cell>
        </row>
        <row r="643">
          <cell r="B643">
            <v>209996</v>
          </cell>
        </row>
        <row r="644">
          <cell r="B644">
            <v>209997</v>
          </cell>
        </row>
        <row r="645">
          <cell r="B645">
            <v>209998</v>
          </cell>
        </row>
        <row r="646">
          <cell r="B646">
            <v>209999</v>
          </cell>
        </row>
        <row r="647">
          <cell r="B647">
            <v>210000</v>
          </cell>
        </row>
        <row r="648">
          <cell r="B648">
            <v>210001</v>
          </cell>
        </row>
        <row r="649">
          <cell r="B649">
            <v>210002</v>
          </cell>
        </row>
        <row r="650">
          <cell r="B650">
            <v>210003</v>
          </cell>
        </row>
        <row r="651">
          <cell r="B651">
            <v>210004</v>
          </cell>
        </row>
        <row r="652">
          <cell r="B652">
            <v>210005</v>
          </cell>
        </row>
        <row r="653">
          <cell r="B653">
            <v>210006</v>
          </cell>
        </row>
        <row r="654">
          <cell r="B654">
            <v>210007</v>
          </cell>
        </row>
        <row r="655">
          <cell r="B655">
            <v>210008</v>
          </cell>
        </row>
        <row r="656">
          <cell r="B656">
            <v>210009</v>
          </cell>
        </row>
        <row r="657">
          <cell r="B657">
            <v>210010</v>
          </cell>
        </row>
        <row r="658">
          <cell r="B658">
            <v>210011</v>
          </cell>
        </row>
        <row r="659">
          <cell r="B659">
            <v>210012</v>
          </cell>
        </row>
        <row r="660">
          <cell r="B660">
            <v>210013</v>
          </cell>
        </row>
        <row r="661">
          <cell r="B661">
            <v>210014</v>
          </cell>
        </row>
        <row r="664">
          <cell r="B664">
            <v>0</v>
          </cell>
        </row>
        <row r="665">
          <cell r="B665" t="e">
            <v>#VALUE!</v>
          </cell>
        </row>
        <row r="666">
          <cell r="B666">
            <v>82131</v>
          </cell>
        </row>
        <row r="667">
          <cell r="B667">
            <v>82150</v>
          </cell>
        </row>
        <row r="668">
          <cell r="B668">
            <v>82200</v>
          </cell>
        </row>
        <row r="669">
          <cell r="B669">
            <v>82310</v>
          </cell>
        </row>
        <row r="670">
          <cell r="B670">
            <v>82320</v>
          </cell>
        </row>
        <row r="671">
          <cell r="B671">
            <v>82330</v>
          </cell>
        </row>
        <row r="672">
          <cell r="B672">
            <v>82340</v>
          </cell>
        </row>
        <row r="673">
          <cell r="B673">
            <v>82381</v>
          </cell>
        </row>
        <row r="674">
          <cell r="B674">
            <v>82382</v>
          </cell>
        </row>
        <row r="675">
          <cell r="B675">
            <v>82430</v>
          </cell>
        </row>
        <row r="676">
          <cell r="B676">
            <v>82440</v>
          </cell>
        </row>
        <row r="677">
          <cell r="B677">
            <v>82445</v>
          </cell>
        </row>
        <row r="678">
          <cell r="B678">
            <v>82455</v>
          </cell>
        </row>
        <row r="679">
          <cell r="B679">
            <v>82541</v>
          </cell>
        </row>
        <row r="680">
          <cell r="B680">
            <v>82542</v>
          </cell>
        </row>
        <row r="681">
          <cell r="B681">
            <v>82760</v>
          </cell>
        </row>
        <row r="682">
          <cell r="B682">
            <v>82765</v>
          </cell>
        </row>
        <row r="683">
          <cell r="B683">
            <v>82786</v>
          </cell>
        </row>
        <row r="684">
          <cell r="B684">
            <v>82787</v>
          </cell>
        </row>
        <row r="685">
          <cell r="B685">
            <v>84356</v>
          </cell>
        </row>
        <row r="686">
          <cell r="B686">
            <v>84500</v>
          </cell>
        </row>
        <row r="687">
          <cell r="B687">
            <v>84510</v>
          </cell>
        </row>
        <row r="688">
          <cell r="B688">
            <v>84520</v>
          </cell>
        </row>
        <row r="689">
          <cell r="B689">
            <v>84530</v>
          </cell>
        </row>
        <row r="690">
          <cell r="B690">
            <v>84540</v>
          </cell>
        </row>
        <row r="691">
          <cell r="B691">
            <v>84550</v>
          </cell>
        </row>
        <row r="692">
          <cell r="B692">
            <v>84570</v>
          </cell>
        </row>
        <row r="693">
          <cell r="B693">
            <v>84580</v>
          </cell>
        </row>
        <row r="694">
          <cell r="B694">
            <v>84590</v>
          </cell>
        </row>
        <row r="695">
          <cell r="B695">
            <v>84717</v>
          </cell>
        </row>
        <row r="696">
          <cell r="B696">
            <v>85682</v>
          </cell>
        </row>
        <row r="697">
          <cell r="B697">
            <v>85683</v>
          </cell>
        </row>
        <row r="698">
          <cell r="B698">
            <v>85684</v>
          </cell>
        </row>
        <row r="699">
          <cell r="B699">
            <v>85688</v>
          </cell>
        </row>
        <row r="700">
          <cell r="B700">
            <v>85689</v>
          </cell>
        </row>
        <row r="701">
          <cell r="B701">
            <v>85696</v>
          </cell>
        </row>
        <row r="702">
          <cell r="B702">
            <v>85697</v>
          </cell>
        </row>
        <row r="703">
          <cell r="B703">
            <v>85698</v>
          </cell>
        </row>
        <row r="704">
          <cell r="B704">
            <v>85699</v>
          </cell>
        </row>
        <row r="705">
          <cell r="B705">
            <v>0</v>
          </cell>
        </row>
        <row r="706">
          <cell r="B706" t="e">
            <v>#VALUE!</v>
          </cell>
        </row>
        <row r="707">
          <cell r="B707">
            <v>0</v>
          </cell>
        </row>
        <row r="708">
          <cell r="B708" t="e">
            <v>#VALUE!</v>
          </cell>
        </row>
        <row r="709">
          <cell r="B709">
            <v>215800</v>
          </cell>
        </row>
        <row r="710">
          <cell r="B710">
            <v>215850</v>
          </cell>
        </row>
        <row r="711">
          <cell r="B711">
            <v>215851</v>
          </cell>
        </row>
        <row r="712">
          <cell r="B712">
            <v>215852</v>
          </cell>
        </row>
        <row r="713">
          <cell r="B713">
            <v>215853</v>
          </cell>
        </row>
        <row r="714">
          <cell r="B714">
            <v>215854</v>
          </cell>
        </row>
        <row r="715">
          <cell r="B715">
            <v>215855</v>
          </cell>
        </row>
        <row r="716">
          <cell r="B716">
            <v>215856</v>
          </cell>
        </row>
        <row r="717">
          <cell r="B717">
            <v>215857</v>
          </cell>
        </row>
        <row r="718">
          <cell r="B718">
            <v>215858</v>
          </cell>
        </row>
        <row r="719">
          <cell r="B719">
            <v>215859</v>
          </cell>
        </row>
        <row r="720">
          <cell r="B720">
            <v>215860</v>
          </cell>
        </row>
        <row r="721">
          <cell r="B721">
            <v>215861</v>
          </cell>
        </row>
        <row r="722">
          <cell r="B722">
            <v>215862</v>
          </cell>
        </row>
        <row r="723">
          <cell r="B723">
            <v>215863</v>
          </cell>
        </row>
        <row r="724">
          <cell r="B724">
            <v>215864</v>
          </cell>
        </row>
        <row r="725">
          <cell r="B725">
            <v>215865</v>
          </cell>
        </row>
        <row r="726">
          <cell r="B726">
            <v>215866</v>
          </cell>
        </row>
        <row r="727">
          <cell r="B727">
            <v>215867</v>
          </cell>
        </row>
        <row r="728">
          <cell r="B728">
            <v>215868</v>
          </cell>
        </row>
        <row r="729">
          <cell r="B729">
            <v>215870</v>
          </cell>
        </row>
        <row r="730">
          <cell r="B730">
            <v>215871</v>
          </cell>
        </row>
        <row r="731">
          <cell r="B731">
            <v>215872</v>
          </cell>
        </row>
        <row r="732">
          <cell r="B732">
            <v>215873</v>
          </cell>
        </row>
        <row r="733">
          <cell r="B733">
            <v>215874</v>
          </cell>
        </row>
        <row r="734">
          <cell r="B734">
            <v>0</v>
          </cell>
        </row>
        <row r="735">
          <cell r="B735" t="e">
            <v>#VALUE!</v>
          </cell>
        </row>
        <row r="736">
          <cell r="B736">
            <v>0</v>
          </cell>
        </row>
        <row r="737">
          <cell r="B737" t="e">
            <v>#VALUE!</v>
          </cell>
        </row>
        <row r="738">
          <cell r="B738">
            <v>80054</v>
          </cell>
        </row>
        <row r="739">
          <cell r="B739">
            <v>82210</v>
          </cell>
        </row>
        <row r="740">
          <cell r="B740">
            <v>82160</v>
          </cell>
        </row>
        <row r="741">
          <cell r="B741">
            <v>82380</v>
          </cell>
        </row>
        <row r="742">
          <cell r="B742">
            <v>84476</v>
          </cell>
        </row>
        <row r="743">
          <cell r="B743">
            <v>84591</v>
          </cell>
        </row>
        <row r="744">
          <cell r="B744">
            <v>84627</v>
          </cell>
        </row>
        <row r="745">
          <cell r="B745">
            <v>84628</v>
          </cell>
        </row>
        <row r="746">
          <cell r="B746">
            <v>84629</v>
          </cell>
        </row>
        <row r="747">
          <cell r="B747">
            <v>84475</v>
          </cell>
        </row>
        <row r="748">
          <cell r="B748">
            <v>0</v>
          </cell>
        </row>
        <row r="749">
          <cell r="B749" t="e">
            <v>#VALUE!</v>
          </cell>
        </row>
        <row r="750">
          <cell r="B750">
            <v>0</v>
          </cell>
        </row>
        <row r="751">
          <cell r="B751" t="e">
            <v>#VALUE!</v>
          </cell>
        </row>
        <row r="752">
          <cell r="B752">
            <v>84644</v>
          </cell>
        </row>
        <row r="753">
          <cell r="B753">
            <v>84641</v>
          </cell>
        </row>
        <row r="754">
          <cell r="B754">
            <v>84642</v>
          </cell>
        </row>
        <row r="755">
          <cell r="B755">
            <v>84643</v>
          </cell>
        </row>
        <row r="756">
          <cell r="B756">
            <v>84645</v>
          </cell>
        </row>
        <row r="757">
          <cell r="B757">
            <v>84646</v>
          </cell>
        </row>
        <row r="758">
          <cell r="B758">
            <v>84647</v>
          </cell>
        </row>
        <row r="759">
          <cell r="B759">
            <v>84648</v>
          </cell>
        </row>
        <row r="760">
          <cell r="B760">
            <v>84649</v>
          </cell>
        </row>
        <row r="761">
          <cell r="B761">
            <v>84650</v>
          </cell>
        </row>
        <row r="762">
          <cell r="B762">
            <v>84651</v>
          </cell>
        </row>
        <row r="763">
          <cell r="B763">
            <v>84652</v>
          </cell>
        </row>
        <row r="764">
          <cell r="B764">
            <v>84653</v>
          </cell>
        </row>
        <row r="765">
          <cell r="B765">
            <v>84654</v>
          </cell>
        </row>
        <row r="766">
          <cell r="B766">
            <v>84655</v>
          </cell>
        </row>
        <row r="767">
          <cell r="B767">
            <v>84656</v>
          </cell>
        </row>
        <row r="768">
          <cell r="B768">
            <v>84657</v>
          </cell>
        </row>
        <row r="769">
          <cell r="B769">
            <v>84658</v>
          </cell>
        </row>
        <row r="770">
          <cell r="B770">
            <v>84659</v>
          </cell>
        </row>
        <row r="771">
          <cell r="B771">
            <v>84660</v>
          </cell>
        </row>
        <row r="772">
          <cell r="B772">
            <v>84661</v>
          </cell>
        </row>
        <row r="773">
          <cell r="B773">
            <v>84662</v>
          </cell>
        </row>
        <row r="774">
          <cell r="B774">
            <v>84663</v>
          </cell>
        </row>
        <row r="775">
          <cell r="B775">
            <v>84664</v>
          </cell>
        </row>
        <row r="776">
          <cell r="B776">
            <v>84666</v>
          </cell>
        </row>
        <row r="777">
          <cell r="B777">
            <v>84667</v>
          </cell>
        </row>
        <row r="778">
          <cell r="B778">
            <v>84668</v>
          </cell>
        </row>
        <row r="779">
          <cell r="B779">
            <v>84669</v>
          </cell>
        </row>
        <row r="780">
          <cell r="B780">
            <v>84670</v>
          </cell>
        </row>
        <row r="781">
          <cell r="B781">
            <v>84671</v>
          </cell>
        </row>
        <row r="782">
          <cell r="B782">
            <v>84672</v>
          </cell>
        </row>
        <row r="783">
          <cell r="B783">
            <v>84673</v>
          </cell>
        </row>
        <row r="784">
          <cell r="B784">
            <v>84674</v>
          </cell>
        </row>
        <row r="785">
          <cell r="B785">
            <v>84676</v>
          </cell>
        </row>
        <row r="787">
          <cell r="B787">
            <v>84680</v>
          </cell>
        </row>
        <row r="788">
          <cell r="B788">
            <v>84681</v>
          </cell>
        </row>
        <row r="789">
          <cell r="B789">
            <v>84682</v>
          </cell>
        </row>
        <row r="790">
          <cell r="B790">
            <v>84683</v>
          </cell>
        </row>
        <row r="791">
          <cell r="B791">
            <v>84686</v>
          </cell>
        </row>
        <row r="792">
          <cell r="B792">
            <v>84687</v>
          </cell>
        </row>
        <row r="793">
          <cell r="B793">
            <v>84689</v>
          </cell>
        </row>
        <row r="794">
          <cell r="B794">
            <v>84691</v>
          </cell>
        </row>
        <row r="795">
          <cell r="B795">
            <v>84692</v>
          </cell>
        </row>
        <row r="796">
          <cell r="B796">
            <v>84823</v>
          </cell>
        </row>
        <row r="797">
          <cell r="B797">
            <v>84826</v>
          </cell>
        </row>
        <row r="798">
          <cell r="B798">
            <v>84822</v>
          </cell>
        </row>
        <row r="799">
          <cell r="B799">
            <v>84824</v>
          </cell>
        </row>
        <row r="800">
          <cell r="B800">
            <v>84827</v>
          </cell>
        </row>
        <row r="801">
          <cell r="B801">
            <v>84828</v>
          </cell>
        </row>
        <row r="802">
          <cell r="B802">
            <v>84829</v>
          </cell>
        </row>
        <row r="803">
          <cell r="B803">
            <v>84830</v>
          </cell>
        </row>
        <row r="804">
          <cell r="B804">
            <v>84831</v>
          </cell>
        </row>
        <row r="805">
          <cell r="B805">
            <v>84832</v>
          </cell>
        </row>
        <row r="806">
          <cell r="B806">
            <v>84833</v>
          </cell>
        </row>
        <row r="807">
          <cell r="B807">
            <v>84834</v>
          </cell>
        </row>
        <row r="808">
          <cell r="B808">
            <v>84836</v>
          </cell>
        </row>
        <row r="809">
          <cell r="B809">
            <v>84838</v>
          </cell>
        </row>
        <row r="810">
          <cell r="B810">
            <v>84839</v>
          </cell>
        </row>
        <row r="811">
          <cell r="B811">
            <v>85619</v>
          </cell>
        </row>
        <row r="812">
          <cell r="B812">
            <v>85625</v>
          </cell>
        </row>
        <row r="813">
          <cell r="B813">
            <v>85640</v>
          </cell>
        </row>
        <row r="814">
          <cell r="B814">
            <v>85641</v>
          </cell>
        </row>
        <row r="815">
          <cell r="B815">
            <v>85645</v>
          </cell>
        </row>
        <row r="816">
          <cell r="B816">
            <v>85647</v>
          </cell>
        </row>
        <row r="817">
          <cell r="B817">
            <v>85649</v>
          </cell>
        </row>
        <row r="818">
          <cell r="B818">
            <v>85650</v>
          </cell>
        </row>
        <row r="819">
          <cell r="B819">
            <v>85652</v>
          </cell>
        </row>
        <row r="820">
          <cell r="B820">
            <v>85622</v>
          </cell>
        </row>
        <row r="821">
          <cell r="B821">
            <v>85624</v>
          </cell>
        </row>
        <row r="822">
          <cell r="B822">
            <v>85644</v>
          </cell>
        </row>
        <row r="823">
          <cell r="B823">
            <v>85670</v>
          </cell>
        </row>
        <row r="824">
          <cell r="B824">
            <v>85680</v>
          </cell>
        </row>
        <row r="825">
          <cell r="B825">
            <v>85690</v>
          </cell>
        </row>
        <row r="826">
          <cell r="B826">
            <v>85700</v>
          </cell>
        </row>
        <row r="827">
          <cell r="B827">
            <v>85710</v>
          </cell>
        </row>
        <row r="828">
          <cell r="B828">
            <v>85740</v>
          </cell>
        </row>
        <row r="829">
          <cell r="B829">
            <v>85750</v>
          </cell>
        </row>
        <row r="830">
          <cell r="B830">
            <v>85751</v>
          </cell>
        </row>
        <row r="831">
          <cell r="B831">
            <v>85760</v>
          </cell>
        </row>
        <row r="832">
          <cell r="B832">
            <v>85761</v>
          </cell>
        </row>
        <row r="833">
          <cell r="B833">
            <v>85762</v>
          </cell>
        </row>
        <row r="834">
          <cell r="B834">
            <v>85763</v>
          </cell>
        </row>
        <row r="835">
          <cell r="B835">
            <v>85764</v>
          </cell>
        </row>
        <row r="836">
          <cell r="B836">
            <v>85770</v>
          </cell>
        </row>
        <row r="837">
          <cell r="B837">
            <v>85780</v>
          </cell>
        </row>
        <row r="838">
          <cell r="B838">
            <v>85781</v>
          </cell>
        </row>
        <row r="839">
          <cell r="B839">
            <v>85790</v>
          </cell>
        </row>
        <row r="840">
          <cell r="B840">
            <v>85840</v>
          </cell>
        </row>
        <row r="841">
          <cell r="B841">
            <v>85880</v>
          </cell>
        </row>
        <row r="842">
          <cell r="B842">
            <v>85890</v>
          </cell>
        </row>
        <row r="843">
          <cell r="B843">
            <v>85892</v>
          </cell>
        </row>
        <row r="844">
          <cell r="B844">
            <v>85893</v>
          </cell>
        </row>
        <row r="845">
          <cell r="B845">
            <v>85894</v>
          </cell>
        </row>
        <row r="846">
          <cell r="B846">
            <v>85896</v>
          </cell>
        </row>
        <row r="847">
          <cell r="B847">
            <v>85920</v>
          </cell>
        </row>
        <row r="848">
          <cell r="B848">
            <v>85921</v>
          </cell>
        </row>
        <row r="849">
          <cell r="B849">
            <v>85922</v>
          </cell>
        </row>
        <row r="850">
          <cell r="B850">
            <v>85923</v>
          </cell>
        </row>
        <row r="851">
          <cell r="B851">
            <v>85955</v>
          </cell>
        </row>
        <row r="852">
          <cell r="B852">
            <v>85956</v>
          </cell>
        </row>
        <row r="853">
          <cell r="B853">
            <v>85957</v>
          </cell>
        </row>
        <row r="854">
          <cell r="B854">
            <v>85958</v>
          </cell>
        </row>
        <row r="855">
          <cell r="B855">
            <v>85959</v>
          </cell>
        </row>
        <row r="856">
          <cell r="B856">
            <v>85980</v>
          </cell>
        </row>
        <row r="857">
          <cell r="B857">
            <v>85981</v>
          </cell>
        </row>
        <row r="858">
          <cell r="B858">
            <v>85982</v>
          </cell>
        </row>
        <row r="859">
          <cell r="B859">
            <v>85983</v>
          </cell>
        </row>
        <row r="860">
          <cell r="B860">
            <v>84423</v>
          </cell>
        </row>
        <row r="861">
          <cell r="B861">
            <v>84837</v>
          </cell>
        </row>
        <row r="862">
          <cell r="B862">
            <v>212950</v>
          </cell>
        </row>
        <row r="863">
          <cell r="B863">
            <v>212951</v>
          </cell>
        </row>
        <row r="864">
          <cell r="B864">
            <v>212952</v>
          </cell>
        </row>
        <row r="865">
          <cell r="B865">
            <v>212953</v>
          </cell>
        </row>
        <row r="866">
          <cell r="B866">
            <v>212954</v>
          </cell>
        </row>
        <row r="867">
          <cell r="B867">
            <v>212955</v>
          </cell>
        </row>
        <row r="868">
          <cell r="B868">
            <v>212956</v>
          </cell>
        </row>
        <row r="869">
          <cell r="B869">
            <v>212957</v>
          </cell>
        </row>
        <row r="870">
          <cell r="B870">
            <v>212958</v>
          </cell>
        </row>
        <row r="871">
          <cell r="B871">
            <v>212959</v>
          </cell>
        </row>
        <row r="872">
          <cell r="B872">
            <v>212960</v>
          </cell>
        </row>
        <row r="873">
          <cell r="B873">
            <v>212961</v>
          </cell>
        </row>
        <row r="874">
          <cell r="B874">
            <v>212962</v>
          </cell>
        </row>
        <row r="875">
          <cell r="B875">
            <v>212963</v>
          </cell>
        </row>
        <row r="876">
          <cell r="B876">
            <v>212964</v>
          </cell>
        </row>
        <row r="877">
          <cell r="B877">
            <v>212965</v>
          </cell>
        </row>
        <row r="879">
          <cell r="B879">
            <v>0</v>
          </cell>
        </row>
        <row r="880">
          <cell r="B880" t="e">
            <v>#VALUE!</v>
          </cell>
        </row>
        <row r="881">
          <cell r="B881">
            <v>0</v>
          </cell>
        </row>
        <row r="882">
          <cell r="B882" t="e">
            <v>#VALUE!</v>
          </cell>
        </row>
        <row r="883">
          <cell r="B883">
            <v>84221</v>
          </cell>
        </row>
        <row r="884">
          <cell r="B884">
            <v>84222</v>
          </cell>
        </row>
        <row r="885">
          <cell r="B885">
            <v>84223</v>
          </cell>
        </row>
        <row r="886">
          <cell r="B886">
            <v>84224</v>
          </cell>
        </row>
        <row r="887">
          <cell r="B887">
            <v>84226</v>
          </cell>
        </row>
        <row r="888">
          <cell r="B888">
            <v>84227</v>
          </cell>
        </row>
        <row r="889">
          <cell r="B889">
            <v>84228</v>
          </cell>
        </row>
        <row r="890">
          <cell r="B890">
            <v>84229</v>
          </cell>
        </row>
        <row r="891">
          <cell r="B891">
            <v>84231</v>
          </cell>
        </row>
        <row r="892">
          <cell r="B892">
            <v>84241</v>
          </cell>
        </row>
        <row r="893">
          <cell r="B893">
            <v>84678</v>
          </cell>
        </row>
        <row r="894">
          <cell r="B894">
            <v>85884</v>
          </cell>
        </row>
        <row r="895">
          <cell r="B895">
            <v>0</v>
          </cell>
        </row>
        <row r="896">
          <cell r="B896" t="e">
            <v>#VALUE!</v>
          </cell>
        </row>
        <row r="897">
          <cell r="B897">
            <v>0</v>
          </cell>
        </row>
        <row r="898">
          <cell r="B898" t="e">
            <v>#VALUE!</v>
          </cell>
        </row>
        <row r="899">
          <cell r="B899">
            <v>84232</v>
          </cell>
        </row>
        <row r="900">
          <cell r="B900">
            <v>84233</v>
          </cell>
        </row>
        <row r="901">
          <cell r="B901">
            <v>84234</v>
          </cell>
        </row>
        <row r="902">
          <cell r="B902">
            <v>84242</v>
          </cell>
        </row>
        <row r="903">
          <cell r="B903">
            <v>0</v>
          </cell>
        </row>
        <row r="904">
          <cell r="B904" t="e">
            <v>#VALUE!</v>
          </cell>
        </row>
        <row r="905">
          <cell r="B905">
            <v>0</v>
          </cell>
        </row>
        <row r="906">
          <cell r="B906">
            <v>0</v>
          </cell>
        </row>
        <row r="907">
          <cell r="B907" t="e">
            <v>#VALUE!</v>
          </cell>
        </row>
        <row r="908">
          <cell r="B908">
            <v>84595</v>
          </cell>
        </row>
        <row r="909">
          <cell r="B909">
            <v>84592</v>
          </cell>
        </row>
        <row r="910">
          <cell r="B910">
            <v>84593</v>
          </cell>
        </row>
        <row r="911">
          <cell r="B911">
            <v>84594</v>
          </cell>
        </row>
        <row r="912">
          <cell r="B912">
            <v>84596</v>
          </cell>
        </row>
        <row r="913">
          <cell r="B913">
            <v>84597</v>
          </cell>
        </row>
        <row r="914">
          <cell r="B914">
            <v>84598</v>
          </cell>
        </row>
        <row r="915">
          <cell r="B915">
            <v>84599</v>
          </cell>
        </row>
        <row r="916">
          <cell r="B916">
            <v>84605</v>
          </cell>
        </row>
        <row r="917">
          <cell r="B917">
            <v>84800</v>
          </cell>
        </row>
        <row r="918">
          <cell r="B918">
            <v>84801</v>
          </cell>
        </row>
        <row r="919">
          <cell r="B919">
            <v>84802</v>
          </cell>
        </row>
        <row r="920">
          <cell r="B920">
            <v>84803</v>
          </cell>
        </row>
        <row r="921">
          <cell r="B921">
            <v>84804</v>
          </cell>
        </row>
        <row r="922">
          <cell r="B922">
            <v>84810</v>
          </cell>
        </row>
        <row r="923">
          <cell r="B923">
            <v>84805</v>
          </cell>
        </row>
        <row r="924">
          <cell r="B924">
            <v>84815</v>
          </cell>
        </row>
        <row r="925">
          <cell r="B925">
            <v>84820</v>
          </cell>
        </row>
        <row r="926">
          <cell r="B926">
            <v>84825</v>
          </cell>
        </row>
        <row r="927">
          <cell r="B927">
            <v>84925</v>
          </cell>
        </row>
        <row r="928">
          <cell r="B928">
            <v>84935</v>
          </cell>
        </row>
        <row r="929">
          <cell r="B929">
            <v>84936</v>
          </cell>
        </row>
        <row r="930">
          <cell r="B930">
            <v>85015</v>
          </cell>
        </row>
        <row r="931">
          <cell r="B931">
            <v>85025</v>
          </cell>
        </row>
        <row r="932">
          <cell r="B932">
            <v>85353</v>
          </cell>
        </row>
        <row r="933">
          <cell r="B933">
            <v>85355</v>
          </cell>
        </row>
        <row r="934">
          <cell r="B934">
            <v>85356</v>
          </cell>
        </row>
        <row r="935">
          <cell r="B935">
            <v>85357</v>
          </cell>
        </row>
        <row r="936">
          <cell r="B936">
            <v>85358</v>
          </cell>
        </row>
        <row r="937">
          <cell r="B937">
            <v>85636</v>
          </cell>
        </row>
        <row r="938">
          <cell r="B938">
            <v>85637</v>
          </cell>
        </row>
        <row r="939">
          <cell r="B939">
            <v>85638</v>
          </cell>
        </row>
        <row r="940">
          <cell r="B940">
            <v>85639</v>
          </cell>
        </row>
        <row r="941">
          <cell r="B941">
            <v>85753</v>
          </cell>
        </row>
        <row r="942">
          <cell r="B942">
            <v>85754</v>
          </cell>
        </row>
        <row r="943">
          <cell r="B943">
            <v>85755</v>
          </cell>
        </row>
        <row r="944">
          <cell r="B944">
            <v>85756</v>
          </cell>
        </row>
        <row r="945">
          <cell r="B945">
            <v>85757</v>
          </cell>
        </row>
        <row r="946">
          <cell r="B946">
            <v>85758</v>
          </cell>
        </row>
        <row r="947">
          <cell r="B947">
            <v>85759</v>
          </cell>
        </row>
        <row r="948">
          <cell r="B948">
            <v>0</v>
          </cell>
        </row>
        <row r="949">
          <cell r="B949" t="e">
            <v>#VALUE!</v>
          </cell>
        </row>
        <row r="950">
          <cell r="B950">
            <v>0</v>
          </cell>
        </row>
        <row r="951">
          <cell r="B951" t="e">
            <v>#VALUE!</v>
          </cell>
        </row>
        <row r="952">
          <cell r="B952">
            <v>84850</v>
          </cell>
        </row>
        <row r="953">
          <cell r="B953">
            <v>84851</v>
          </cell>
        </row>
        <row r="954">
          <cell r="B954">
            <v>84860</v>
          </cell>
        </row>
        <row r="955">
          <cell r="B955">
            <v>85810</v>
          </cell>
        </row>
        <row r="956">
          <cell r="B956">
            <v>85811</v>
          </cell>
        </row>
        <row r="957">
          <cell r="B957">
            <v>85820</v>
          </cell>
        </row>
        <row r="958">
          <cell r="B958">
            <v>85830</v>
          </cell>
        </row>
        <row r="959">
          <cell r="B959">
            <v>84097</v>
          </cell>
        </row>
        <row r="960">
          <cell r="B960">
            <v>84098</v>
          </cell>
        </row>
        <row r="961">
          <cell r="B961">
            <v>84099</v>
          </cell>
        </row>
        <row r="962">
          <cell r="B962">
            <v>84114</v>
          </cell>
        </row>
        <row r="963">
          <cell r="B963">
            <v>84116</v>
          </cell>
        </row>
        <row r="964">
          <cell r="B964">
            <v>84117</v>
          </cell>
        </row>
        <row r="965">
          <cell r="B965">
            <v>84118</v>
          </cell>
        </row>
        <row r="966">
          <cell r="B966">
            <v>84119</v>
          </cell>
        </row>
        <row r="967">
          <cell r="B967">
            <v>84121</v>
          </cell>
        </row>
        <row r="968">
          <cell r="B968">
            <v>210300</v>
          </cell>
        </row>
        <row r="969">
          <cell r="B969">
            <v>210350</v>
          </cell>
        </row>
        <row r="970">
          <cell r="B970">
            <v>0</v>
          </cell>
        </row>
        <row r="971">
          <cell r="B971" t="e">
            <v>#VALUE!</v>
          </cell>
        </row>
        <row r="972">
          <cell r="B972">
            <v>0</v>
          </cell>
        </row>
        <row r="973">
          <cell r="B973" t="e">
            <v>#VALUE!</v>
          </cell>
        </row>
        <row r="974">
          <cell r="B974">
            <v>84900</v>
          </cell>
        </row>
        <row r="975">
          <cell r="B975">
            <v>84920</v>
          </cell>
        </row>
        <row r="976">
          <cell r="B976">
            <v>84930</v>
          </cell>
        </row>
        <row r="977">
          <cell r="B977">
            <v>0</v>
          </cell>
        </row>
        <row r="978">
          <cell r="B978" t="e">
            <v>#VALUE!</v>
          </cell>
        </row>
        <row r="979">
          <cell r="B979">
            <v>0</v>
          </cell>
        </row>
        <row r="980">
          <cell r="B980" t="e">
            <v>#VALUE!</v>
          </cell>
        </row>
        <row r="981">
          <cell r="B981">
            <v>84931</v>
          </cell>
        </row>
        <row r="982">
          <cell r="B982">
            <v>84932</v>
          </cell>
        </row>
        <row r="983">
          <cell r="B983">
            <v>211400</v>
          </cell>
        </row>
        <row r="984">
          <cell r="B984">
            <v>0</v>
          </cell>
        </row>
        <row r="985">
          <cell r="B985" t="e">
            <v>#VALUE!</v>
          </cell>
        </row>
        <row r="986">
          <cell r="B986">
            <v>0</v>
          </cell>
        </row>
        <row r="987">
          <cell r="B987" t="e">
            <v>#VALUE!</v>
          </cell>
        </row>
        <row r="988">
          <cell r="B988">
            <v>85020</v>
          </cell>
        </row>
        <row r="989">
          <cell r="B989">
            <v>85030</v>
          </cell>
        </row>
        <row r="990">
          <cell r="B990">
            <v>85040</v>
          </cell>
        </row>
        <row r="991">
          <cell r="B991">
            <v>85050</v>
          </cell>
        </row>
        <row r="992">
          <cell r="B992">
            <v>85065</v>
          </cell>
        </row>
        <row r="993">
          <cell r="B993">
            <v>85067</v>
          </cell>
        </row>
        <row r="994">
          <cell r="B994">
            <v>85070</v>
          </cell>
        </row>
        <row r="995">
          <cell r="B995">
            <v>85430</v>
          </cell>
        </row>
        <row r="996">
          <cell r="B996">
            <v>85630</v>
          </cell>
        </row>
        <row r="997">
          <cell r="B997">
            <v>85675</v>
          </cell>
        </row>
        <row r="998">
          <cell r="B998">
            <v>85676</v>
          </cell>
        </row>
        <row r="999">
          <cell r="B999">
            <v>85677</v>
          </cell>
        </row>
        <row r="1000">
          <cell r="B1000">
            <v>0</v>
          </cell>
        </row>
        <row r="1001">
          <cell r="B1001" t="e">
            <v>#VALUE!</v>
          </cell>
        </row>
        <row r="1002">
          <cell r="B1002">
            <v>0</v>
          </cell>
        </row>
        <row r="1003">
          <cell r="B1003" t="e">
            <v>#VALUE!</v>
          </cell>
        </row>
        <row r="1004">
          <cell r="B1004">
            <v>84005</v>
          </cell>
        </row>
        <row r="1005">
          <cell r="B1005">
            <v>84040</v>
          </cell>
        </row>
        <row r="1006">
          <cell r="B1006">
            <v>84025</v>
          </cell>
        </row>
        <row r="1007">
          <cell r="B1007">
            <v>84045</v>
          </cell>
        </row>
        <row r="1008">
          <cell r="B1008">
            <v>84056</v>
          </cell>
        </row>
        <row r="1009">
          <cell r="B1009">
            <v>84063</v>
          </cell>
        </row>
        <row r="1010">
          <cell r="B1010">
            <v>84064</v>
          </cell>
        </row>
        <row r="1011">
          <cell r="B1011">
            <v>84068</v>
          </cell>
        </row>
        <row r="1012">
          <cell r="B1012">
            <v>84085</v>
          </cell>
        </row>
        <row r="1013">
          <cell r="B1013">
            <v>84275</v>
          </cell>
        </row>
        <row r="1014">
          <cell r="B1014">
            <v>84365</v>
          </cell>
        </row>
        <row r="1015">
          <cell r="B1015">
            <v>84375</v>
          </cell>
        </row>
        <row r="1016">
          <cell r="B1016">
            <v>84386</v>
          </cell>
        </row>
        <row r="1017">
          <cell r="B1017">
            <v>84387</v>
          </cell>
        </row>
        <row r="1018">
          <cell r="B1018">
            <v>84388</v>
          </cell>
        </row>
        <row r="1019">
          <cell r="B1019">
            <v>84391</v>
          </cell>
        </row>
        <row r="1020">
          <cell r="B1020">
            <v>84392</v>
          </cell>
        </row>
        <row r="1021">
          <cell r="B1021">
            <v>84393</v>
          </cell>
        </row>
        <row r="1022">
          <cell r="B1022">
            <v>84399</v>
          </cell>
        </row>
        <row r="1023">
          <cell r="B1023">
            <v>84402</v>
          </cell>
        </row>
        <row r="1024">
          <cell r="B1024">
            <v>84404</v>
          </cell>
        </row>
        <row r="1025">
          <cell r="B1025">
            <v>84406</v>
          </cell>
        </row>
        <row r="1026">
          <cell r="B1026">
            <v>84407</v>
          </cell>
        </row>
        <row r="1027">
          <cell r="B1027">
            <v>84409</v>
          </cell>
        </row>
        <row r="1028">
          <cell r="B1028">
            <v>84623</v>
          </cell>
        </row>
        <row r="1029">
          <cell r="B1029">
            <v>84624</v>
          </cell>
        </row>
        <row r="1030">
          <cell r="B1030">
            <v>84626</v>
          </cell>
        </row>
        <row r="1031">
          <cell r="B1031">
            <v>84710</v>
          </cell>
        </row>
        <row r="1032">
          <cell r="B1032">
            <v>84715</v>
          </cell>
        </row>
        <row r="1033">
          <cell r="B1033">
            <v>84716</v>
          </cell>
        </row>
        <row r="1034">
          <cell r="B1034">
            <v>84720</v>
          </cell>
        </row>
        <row r="1035">
          <cell r="B1035">
            <v>84736</v>
          </cell>
        </row>
        <row r="1036">
          <cell r="B1036">
            <v>84857</v>
          </cell>
        </row>
        <row r="1037">
          <cell r="B1037">
            <v>84876</v>
          </cell>
        </row>
        <row r="1038">
          <cell r="B1038">
            <v>84877</v>
          </cell>
        </row>
        <row r="1039">
          <cell r="B1039">
            <v>85506</v>
          </cell>
        </row>
        <row r="1040">
          <cell r="B1040">
            <v>85077</v>
          </cell>
        </row>
        <row r="1041">
          <cell r="B1041">
            <v>85080</v>
          </cell>
        </row>
        <row r="1042">
          <cell r="B1042">
            <v>85085</v>
          </cell>
        </row>
        <row r="1043">
          <cell r="B1043">
            <v>85092</v>
          </cell>
        </row>
        <row r="1044">
          <cell r="B1044">
            <v>85096</v>
          </cell>
        </row>
        <row r="1045">
          <cell r="B1045">
            <v>85097</v>
          </cell>
        </row>
        <row r="1046">
          <cell r="B1046">
            <v>85104</v>
          </cell>
        </row>
        <row r="1047">
          <cell r="B1047">
            <v>85105</v>
          </cell>
        </row>
        <row r="1048">
          <cell r="B1048">
            <v>85106</v>
          </cell>
        </row>
        <row r="1049">
          <cell r="B1049">
            <v>85107</v>
          </cell>
        </row>
        <row r="1050">
          <cell r="B1050">
            <v>85108</v>
          </cell>
        </row>
        <row r="1051">
          <cell r="B1051">
            <v>85109</v>
          </cell>
        </row>
        <row r="1052">
          <cell r="B1052">
            <v>85116</v>
          </cell>
        </row>
        <row r="1053">
          <cell r="B1053">
            <v>85117</v>
          </cell>
        </row>
        <row r="1054">
          <cell r="B1054">
            <v>85118</v>
          </cell>
        </row>
        <row r="1055">
          <cell r="B1055">
            <v>85121</v>
          </cell>
        </row>
        <row r="1056">
          <cell r="B1056">
            <v>85122</v>
          </cell>
        </row>
        <row r="1057">
          <cell r="B1057">
            <v>85123</v>
          </cell>
        </row>
        <row r="1058">
          <cell r="B1058">
            <v>85124</v>
          </cell>
        </row>
        <row r="1059">
          <cell r="B1059">
            <v>85126</v>
          </cell>
        </row>
        <row r="1060">
          <cell r="B1060">
            <v>85127</v>
          </cell>
        </row>
        <row r="1061">
          <cell r="B1061">
            <v>85128</v>
          </cell>
        </row>
        <row r="1062">
          <cell r="B1062">
            <v>85129</v>
          </cell>
        </row>
        <row r="1063">
          <cell r="B1063">
            <v>85131</v>
          </cell>
        </row>
        <row r="1064">
          <cell r="B1064">
            <v>85132</v>
          </cell>
        </row>
        <row r="1065">
          <cell r="B1065">
            <v>85133</v>
          </cell>
        </row>
        <row r="1066">
          <cell r="B1066">
            <v>85134</v>
          </cell>
        </row>
        <row r="1067">
          <cell r="B1067">
            <v>85136</v>
          </cell>
        </row>
        <row r="1068">
          <cell r="B1068">
            <v>85137</v>
          </cell>
        </row>
        <row r="1069">
          <cell r="B1069">
            <v>85138</v>
          </cell>
        </row>
        <row r="1070">
          <cell r="B1070">
            <v>85139</v>
          </cell>
        </row>
        <row r="1071">
          <cell r="B1071">
            <v>85141</v>
          </cell>
        </row>
        <row r="1072">
          <cell r="B1072">
            <v>85142</v>
          </cell>
        </row>
        <row r="1073">
          <cell r="B1073">
            <v>85125</v>
          </cell>
        </row>
        <row r="1074">
          <cell r="B1074">
            <v>85130</v>
          </cell>
        </row>
        <row r="1075">
          <cell r="B1075">
            <v>85135</v>
          </cell>
        </row>
        <row r="1076">
          <cell r="B1076">
            <v>85145</v>
          </cell>
        </row>
        <row r="1077">
          <cell r="B1077">
            <v>85147</v>
          </cell>
        </row>
        <row r="1078">
          <cell r="B1078">
            <v>85148</v>
          </cell>
        </row>
        <row r="1079">
          <cell r="B1079">
            <v>85149</v>
          </cell>
        </row>
        <row r="1080">
          <cell r="B1080">
            <v>85155</v>
          </cell>
        </row>
        <row r="1081">
          <cell r="B1081">
            <v>85156</v>
          </cell>
        </row>
        <row r="1082">
          <cell r="B1082">
            <v>85165</v>
          </cell>
        </row>
        <row r="1083">
          <cell r="B1083">
            <v>85166</v>
          </cell>
        </row>
        <row r="1084">
          <cell r="B1084">
            <v>85167</v>
          </cell>
        </row>
        <row r="1085">
          <cell r="B1085">
            <v>85168</v>
          </cell>
        </row>
        <row r="1086">
          <cell r="B1086">
            <v>85170</v>
          </cell>
        </row>
        <row r="1087">
          <cell r="B1087">
            <v>85190</v>
          </cell>
        </row>
        <row r="1088">
          <cell r="B1088">
            <v>85193</v>
          </cell>
        </row>
        <row r="1089">
          <cell r="B1089">
            <v>85194</v>
          </cell>
        </row>
        <row r="1090">
          <cell r="B1090">
            <v>85195</v>
          </cell>
        </row>
        <row r="1091">
          <cell r="B1091">
            <v>85196</v>
          </cell>
        </row>
        <row r="1092">
          <cell r="B1092">
            <v>85197</v>
          </cell>
        </row>
        <row r="1093">
          <cell r="B1093">
            <v>85198</v>
          </cell>
        </row>
        <row r="1094">
          <cell r="B1094">
            <v>85200</v>
          </cell>
        </row>
        <row r="1095">
          <cell r="B1095">
            <v>85201</v>
          </cell>
        </row>
        <row r="1096">
          <cell r="B1096">
            <v>85202</v>
          </cell>
        </row>
        <row r="1097">
          <cell r="B1097">
            <v>85217</v>
          </cell>
        </row>
        <row r="1098">
          <cell r="B1098">
            <v>85215</v>
          </cell>
        </row>
        <row r="1099">
          <cell r="B1099">
            <v>85225</v>
          </cell>
        </row>
        <row r="1100">
          <cell r="B1100">
            <v>85233</v>
          </cell>
        </row>
        <row r="1101">
          <cell r="B1101">
            <v>85238</v>
          </cell>
        </row>
        <row r="1102">
          <cell r="B1102">
            <v>85239</v>
          </cell>
        </row>
        <row r="1103">
          <cell r="B1103">
            <v>85240</v>
          </cell>
        </row>
        <row r="1104">
          <cell r="B1104">
            <v>85245</v>
          </cell>
        </row>
        <row r="1105">
          <cell r="B1105">
            <v>85285</v>
          </cell>
        </row>
        <row r="1106">
          <cell r="B1106">
            <v>85305</v>
          </cell>
        </row>
        <row r="1107">
          <cell r="B1107">
            <v>85315</v>
          </cell>
        </row>
        <row r="1108">
          <cell r="B1108">
            <v>85325</v>
          </cell>
        </row>
        <row r="1109">
          <cell r="B1109">
            <v>85335</v>
          </cell>
        </row>
        <row r="1110">
          <cell r="B1110">
            <v>85345</v>
          </cell>
        </row>
        <row r="1111">
          <cell r="B1111">
            <v>85346</v>
          </cell>
        </row>
        <row r="1112">
          <cell r="B1112">
            <v>85372</v>
          </cell>
        </row>
        <row r="1113">
          <cell r="B1113">
            <v>85380</v>
          </cell>
        </row>
        <row r="1114">
          <cell r="B1114">
            <v>85385</v>
          </cell>
        </row>
        <row r="1115">
          <cell r="B1115">
            <v>85386</v>
          </cell>
        </row>
        <row r="1116">
          <cell r="B1116">
            <v>85390</v>
          </cell>
        </row>
        <row r="1117">
          <cell r="B1117">
            <v>85400</v>
          </cell>
        </row>
        <row r="1118">
          <cell r="B1118">
            <v>85401</v>
          </cell>
        </row>
        <row r="1119">
          <cell r="B1119">
            <v>85435</v>
          </cell>
        </row>
        <row r="1120">
          <cell r="B1120">
            <v>85436</v>
          </cell>
        </row>
        <row r="1121">
          <cell r="B1121">
            <v>85445</v>
          </cell>
        </row>
        <row r="1122">
          <cell r="B1122">
            <v>85460</v>
          </cell>
        </row>
        <row r="1123">
          <cell r="B1123">
            <v>85470</v>
          </cell>
        </row>
        <row r="1124">
          <cell r="B1124">
            <v>85490</v>
          </cell>
        </row>
        <row r="1125">
          <cell r="B1125">
            <v>85505</v>
          </cell>
        </row>
        <row r="1126">
          <cell r="B1126">
            <v>85565</v>
          </cell>
        </row>
        <row r="1127">
          <cell r="B1127">
            <v>85570</v>
          </cell>
        </row>
        <row r="1128">
          <cell r="B1128">
            <v>85571</v>
          </cell>
        </row>
        <row r="1129">
          <cell r="B1129">
            <v>85572</v>
          </cell>
        </row>
        <row r="1130">
          <cell r="B1130">
            <v>85575</v>
          </cell>
        </row>
        <row r="1131">
          <cell r="B1131">
            <v>85590</v>
          </cell>
        </row>
        <row r="1132">
          <cell r="B1132">
            <v>85592</v>
          </cell>
        </row>
        <row r="1133">
          <cell r="B1133">
            <v>85611</v>
          </cell>
        </row>
        <row r="1134">
          <cell r="B1134">
            <v>85660</v>
          </cell>
        </row>
        <row r="1135">
          <cell r="B1135">
            <v>85661</v>
          </cell>
        </row>
        <row r="1136">
          <cell r="B1136">
            <v>85662</v>
          </cell>
        </row>
        <row r="1137">
          <cell r="B1137">
            <v>85665</v>
          </cell>
        </row>
        <row r="1138">
          <cell r="B1138">
            <v>85666</v>
          </cell>
        </row>
        <row r="1139">
          <cell r="B1139">
            <v>85667</v>
          </cell>
        </row>
        <row r="1140">
          <cell r="B1140">
            <v>85668</v>
          </cell>
        </row>
        <row r="1141">
          <cell r="B1141">
            <v>85669</v>
          </cell>
        </row>
        <row r="1142">
          <cell r="B1142">
            <v>85685</v>
          </cell>
        </row>
        <row r="1143">
          <cell r="B1143">
            <v>85730</v>
          </cell>
        </row>
        <row r="1144">
          <cell r="B1144">
            <v>85805</v>
          </cell>
        </row>
        <row r="1145">
          <cell r="B1145">
            <v>85866</v>
          </cell>
        </row>
        <row r="1146">
          <cell r="B1146">
            <v>85867</v>
          </cell>
        </row>
        <row r="1147">
          <cell r="B1147">
            <v>85875</v>
          </cell>
        </row>
        <row r="1148">
          <cell r="B1148">
            <v>85882</v>
          </cell>
        </row>
        <row r="1149">
          <cell r="B1149">
            <v>85960</v>
          </cell>
        </row>
        <row r="1150">
          <cell r="B1150">
            <v>85985</v>
          </cell>
        </row>
        <row r="1151">
          <cell r="B1151">
            <v>85995</v>
          </cell>
        </row>
        <row r="1152">
          <cell r="B1152">
            <v>85996</v>
          </cell>
        </row>
        <row r="1153">
          <cell r="B1153">
            <v>85146</v>
          </cell>
        </row>
        <row r="1154">
          <cell r="B1154">
            <v>85989</v>
          </cell>
        </row>
        <row r="1155">
          <cell r="B1155">
            <v>85992</v>
          </cell>
        </row>
        <row r="1156">
          <cell r="B1156">
            <v>213000</v>
          </cell>
        </row>
        <row r="1157">
          <cell r="B1157">
            <v>213005</v>
          </cell>
        </row>
        <row r="1158">
          <cell r="B1158">
            <v>213007</v>
          </cell>
        </row>
        <row r="1159">
          <cell r="B1159">
            <v>213011</v>
          </cell>
        </row>
        <row r="1160">
          <cell r="B1160">
            <v>213014</v>
          </cell>
        </row>
        <row r="1161">
          <cell r="B1161">
            <v>213015</v>
          </cell>
        </row>
        <row r="1162">
          <cell r="B1162">
            <v>213018</v>
          </cell>
        </row>
        <row r="1163">
          <cell r="B1163">
            <v>213021</v>
          </cell>
        </row>
        <row r="1164">
          <cell r="B1164">
            <v>213016</v>
          </cell>
        </row>
        <row r="1165">
          <cell r="B1165">
            <v>213017</v>
          </cell>
        </row>
        <row r="1166">
          <cell r="B1166">
            <v>213041</v>
          </cell>
        </row>
        <row r="1167">
          <cell r="B1167">
            <v>213042</v>
          </cell>
        </row>
        <row r="1168">
          <cell r="B1168">
            <v>213043</v>
          </cell>
        </row>
        <row r="1169">
          <cell r="B1169">
            <v>213051</v>
          </cell>
        </row>
        <row r="1170">
          <cell r="B1170">
            <v>213052</v>
          </cell>
        </row>
        <row r="1171">
          <cell r="B1171">
            <v>213053</v>
          </cell>
        </row>
        <row r="1172">
          <cell r="B1172">
            <v>213054</v>
          </cell>
        </row>
        <row r="1173">
          <cell r="B1173">
            <v>213060</v>
          </cell>
        </row>
        <row r="1174">
          <cell r="B1174">
            <v>213350</v>
          </cell>
        </row>
        <row r="1175">
          <cell r="B1175">
            <v>213351</v>
          </cell>
        </row>
        <row r="1176">
          <cell r="B1176">
            <v>213352</v>
          </cell>
        </row>
        <row r="1177">
          <cell r="B1177">
            <v>213353</v>
          </cell>
        </row>
        <row r="1178">
          <cell r="B1178">
            <v>213354</v>
          </cell>
        </row>
        <row r="1179">
          <cell r="B1179">
            <v>213355</v>
          </cell>
        </row>
        <row r="1180">
          <cell r="B1180">
            <v>213356</v>
          </cell>
        </row>
        <row r="1181">
          <cell r="B1181">
            <v>213551</v>
          </cell>
        </row>
        <row r="1182">
          <cell r="B1182">
            <v>213552</v>
          </cell>
        </row>
        <row r="1183">
          <cell r="B1183">
            <v>213553</v>
          </cell>
        </row>
        <row r="1184">
          <cell r="B1184">
            <v>213554</v>
          </cell>
        </row>
        <row r="1185">
          <cell r="B1185">
            <v>0</v>
          </cell>
        </row>
        <row r="1186">
          <cell r="B1186">
            <v>0</v>
          </cell>
        </row>
        <row r="1187">
          <cell r="B1187">
            <v>0</v>
          </cell>
        </row>
        <row r="1188">
          <cell r="B1188">
            <v>0</v>
          </cell>
        </row>
        <row r="1189">
          <cell r="B1189">
            <v>0</v>
          </cell>
        </row>
        <row r="1190">
          <cell r="B1190" t="e">
            <v>#VALUE!</v>
          </cell>
        </row>
        <row r="1191">
          <cell r="B1191">
            <v>0</v>
          </cell>
        </row>
        <row r="1192">
          <cell r="B1192" t="e">
            <v>#VALUE!</v>
          </cell>
        </row>
        <row r="1193">
          <cell r="B1193">
            <v>84999</v>
          </cell>
        </row>
        <row r="1194">
          <cell r="B1194">
            <v>85344</v>
          </cell>
        </row>
        <row r="1195">
          <cell r="B1195">
            <v>85347</v>
          </cell>
        </row>
        <row r="1196">
          <cell r="B1196">
            <v>85348</v>
          </cell>
        </row>
        <row r="1197">
          <cell r="B1197">
            <v>85349</v>
          </cell>
        </row>
        <row r="1198">
          <cell r="B1198">
            <v>85351</v>
          </cell>
        </row>
        <row r="1199">
          <cell r="B1199">
            <v>85352</v>
          </cell>
        </row>
        <row r="1200">
          <cell r="B1200">
            <v>85338</v>
          </cell>
        </row>
        <row r="1201">
          <cell r="B1201">
            <v>214200</v>
          </cell>
        </row>
        <row r="1202">
          <cell r="B1202">
            <v>214205</v>
          </cell>
        </row>
        <row r="1203">
          <cell r="B1203">
            <v>214207</v>
          </cell>
        </row>
        <row r="1204">
          <cell r="B1204">
            <v>214210</v>
          </cell>
        </row>
        <row r="1205">
          <cell r="B1205">
            <v>214214</v>
          </cell>
        </row>
        <row r="1206">
          <cell r="B1206">
            <v>214215</v>
          </cell>
        </row>
        <row r="1207">
          <cell r="B1207">
            <v>214216</v>
          </cell>
        </row>
        <row r="1208">
          <cell r="B1208">
            <v>214217</v>
          </cell>
        </row>
        <row r="1209">
          <cell r="B1209">
            <v>214250</v>
          </cell>
        </row>
        <row r="1210">
          <cell r="B1210">
            <v>0</v>
          </cell>
        </row>
        <row r="1211">
          <cell r="B1211">
            <v>0</v>
          </cell>
        </row>
        <row r="1212">
          <cell r="B1212">
            <v>0</v>
          </cell>
        </row>
        <row r="1213">
          <cell r="B1213" t="e">
            <v>#VALUE!</v>
          </cell>
        </row>
        <row r="1214">
          <cell r="B1214">
            <v>85218</v>
          </cell>
        </row>
        <row r="1215">
          <cell r="B1215">
            <v>85219</v>
          </cell>
        </row>
        <row r="1216">
          <cell r="B1216">
            <v>85226</v>
          </cell>
        </row>
        <row r="1217">
          <cell r="B1217">
            <v>85868</v>
          </cell>
        </row>
        <row r="1218">
          <cell r="B1218">
            <v>216300</v>
          </cell>
        </row>
        <row r="1219">
          <cell r="B1219">
            <v>216350</v>
          </cell>
        </row>
        <row r="1220">
          <cell r="B1220">
            <v>216351</v>
          </cell>
        </row>
        <row r="1221">
          <cell r="B1221">
            <v>216352</v>
          </cell>
        </row>
        <row r="1222">
          <cell r="B1222">
            <v>0</v>
          </cell>
        </row>
        <row r="1223">
          <cell r="B1223" t="e">
            <v>#VALUE!</v>
          </cell>
        </row>
        <row r="1224">
          <cell r="B1224">
            <v>0</v>
          </cell>
        </row>
        <row r="1225">
          <cell r="B1225" t="e">
            <v>#VALUE!</v>
          </cell>
        </row>
        <row r="1226">
          <cell r="B1226">
            <v>213815</v>
          </cell>
        </row>
        <row r="1227">
          <cell r="B1227">
            <v>213850</v>
          </cell>
        </row>
        <row r="1228">
          <cell r="B1228">
            <v>213851</v>
          </cell>
        </row>
        <row r="1229">
          <cell r="B1229">
            <v>213852</v>
          </cell>
        </row>
        <row r="1230">
          <cell r="B1230">
            <v>213800</v>
          </cell>
        </row>
        <row r="1231">
          <cell r="B1231">
            <v>0</v>
          </cell>
        </row>
        <row r="1232">
          <cell r="B1232" t="e">
            <v>#VALUE!</v>
          </cell>
        </row>
        <row r="1233">
          <cell r="B1233">
            <v>0</v>
          </cell>
        </row>
        <row r="1234">
          <cell r="B1234" t="e">
            <v>#VALUE!</v>
          </cell>
        </row>
        <row r="1235">
          <cell r="B1235">
            <v>214600</v>
          </cell>
        </row>
        <row r="1236">
          <cell r="B1236">
            <v>214618</v>
          </cell>
        </row>
        <row r="1237">
          <cell r="B1237">
            <v>214651</v>
          </cell>
        </row>
        <row r="1238">
          <cell r="B1238">
            <v>214652</v>
          </cell>
        </row>
        <row r="1239">
          <cell r="B1239">
            <v>214653</v>
          </cell>
        </row>
        <row r="1240">
          <cell r="B1240">
            <v>214654</v>
          </cell>
        </row>
        <row r="1241">
          <cell r="B1241">
            <v>214655</v>
          </cell>
        </row>
        <row r="1242">
          <cell r="B1242">
            <v>214657</v>
          </cell>
        </row>
        <row r="1243">
          <cell r="B1243">
            <v>214658</v>
          </cell>
        </row>
        <row r="1244">
          <cell r="B1244">
            <v>214659</v>
          </cell>
        </row>
        <row r="1245">
          <cell r="B1245">
            <v>214660</v>
          </cell>
        </row>
        <row r="1246">
          <cell r="B1246">
            <v>214661</v>
          </cell>
        </row>
        <row r="1247">
          <cell r="B1247">
            <v>214663</v>
          </cell>
        </row>
        <row r="1248">
          <cell r="B1248">
            <v>0</v>
          </cell>
        </row>
        <row r="1249">
          <cell r="B1249" t="e">
            <v>#VALUE!</v>
          </cell>
        </row>
        <row r="1250">
          <cell r="B1250">
            <v>0</v>
          </cell>
        </row>
        <row r="1251">
          <cell r="B1251" t="e">
            <v>#VALUE!</v>
          </cell>
        </row>
        <row r="1252">
          <cell r="B1252">
            <v>214806</v>
          </cell>
        </row>
        <row r="1253">
          <cell r="B1253">
            <v>214811</v>
          </cell>
        </row>
        <row r="1254">
          <cell r="B1254">
            <v>214849</v>
          </cell>
        </row>
        <row r="1255">
          <cell r="B1255">
            <v>214851</v>
          </cell>
        </row>
        <row r="1256">
          <cell r="B1256">
            <v>214855</v>
          </cell>
        </row>
        <row r="1257">
          <cell r="B1257">
            <v>214852</v>
          </cell>
        </row>
        <row r="1258">
          <cell r="B1258">
            <v>214853</v>
          </cell>
        </row>
        <row r="1259">
          <cell r="B1259">
            <v>214854</v>
          </cell>
        </row>
        <row r="1260">
          <cell r="B1260">
            <v>214856</v>
          </cell>
        </row>
        <row r="1261">
          <cell r="B1261">
            <v>214857</v>
          </cell>
        </row>
        <row r="1262">
          <cell r="B1262">
            <v>214858</v>
          </cell>
        </row>
        <row r="1263">
          <cell r="B1263">
            <v>214861</v>
          </cell>
        </row>
        <row r="1264">
          <cell r="B1264">
            <v>214862</v>
          </cell>
        </row>
        <row r="1265">
          <cell r="B1265">
            <v>214864</v>
          </cell>
        </row>
        <row r="1266">
          <cell r="B1266">
            <v>214868</v>
          </cell>
        </row>
        <row r="1267">
          <cell r="B1267">
            <v>214869</v>
          </cell>
        </row>
        <row r="1268">
          <cell r="B1268">
            <v>214859</v>
          </cell>
        </row>
        <row r="1269">
          <cell r="B1269">
            <v>214860</v>
          </cell>
        </row>
        <row r="1270">
          <cell r="B1270">
            <v>214863</v>
          </cell>
        </row>
        <row r="1271">
          <cell r="B1271">
            <v>214865</v>
          </cell>
        </row>
        <row r="1272">
          <cell r="B1272">
            <v>214866</v>
          </cell>
        </row>
        <row r="1273">
          <cell r="B1273">
            <v>214867</v>
          </cell>
        </row>
        <row r="1274">
          <cell r="B1274">
            <v>214870</v>
          </cell>
        </row>
        <row r="1275">
          <cell r="B1275">
            <v>214871</v>
          </cell>
        </row>
        <row r="1276">
          <cell r="B1276">
            <v>214873</v>
          </cell>
        </row>
        <row r="1277">
          <cell r="B1277">
            <v>214874</v>
          </cell>
        </row>
        <row r="1278">
          <cell r="B1278">
            <v>214875</v>
          </cell>
        </row>
        <row r="1279">
          <cell r="B1279">
            <v>214877</v>
          </cell>
        </row>
        <row r="1280">
          <cell r="B1280">
            <v>214881</v>
          </cell>
        </row>
        <row r="1281">
          <cell r="B1281">
            <v>214882</v>
          </cell>
        </row>
        <row r="1283">
          <cell r="B1283">
            <v>0</v>
          </cell>
        </row>
        <row r="1284">
          <cell r="B1284" t="e">
            <v>#VALUE!</v>
          </cell>
        </row>
        <row r="1285">
          <cell r="B1285">
            <v>0</v>
          </cell>
        </row>
        <row r="1286">
          <cell r="B1286">
            <v>0</v>
          </cell>
        </row>
        <row r="1287">
          <cell r="B1287" t="e">
            <v>#VALUE!</v>
          </cell>
        </row>
        <row r="1288">
          <cell r="B1288">
            <v>80055</v>
          </cell>
        </row>
        <row r="1289">
          <cell r="B1289">
            <v>80056</v>
          </cell>
        </row>
        <row r="1290">
          <cell r="B1290">
            <v>84163</v>
          </cell>
        </row>
        <row r="1291">
          <cell r="B1291">
            <v>84245</v>
          </cell>
        </row>
        <row r="1292">
          <cell r="B1292">
            <v>84265</v>
          </cell>
        </row>
        <row r="1293">
          <cell r="B1293">
            <v>84762</v>
          </cell>
        </row>
        <row r="1294">
          <cell r="B1294">
            <v>84765</v>
          </cell>
        </row>
        <row r="1295">
          <cell r="B1295">
            <v>84766</v>
          </cell>
        </row>
        <row r="1296">
          <cell r="B1296">
            <v>84767</v>
          </cell>
        </row>
        <row r="1297">
          <cell r="B1297">
            <v>84775</v>
          </cell>
        </row>
        <row r="1298">
          <cell r="B1298">
            <v>84776</v>
          </cell>
        </row>
        <row r="1299">
          <cell r="B1299">
            <v>84835</v>
          </cell>
        </row>
        <row r="1300">
          <cell r="B1300">
            <v>84845</v>
          </cell>
        </row>
        <row r="1301">
          <cell r="B1301">
            <v>84945</v>
          </cell>
        </row>
        <row r="1302">
          <cell r="B1302">
            <v>84505</v>
          </cell>
        </row>
        <row r="1303">
          <cell r="B1303">
            <v>84506</v>
          </cell>
        </row>
        <row r="1304">
          <cell r="B1304">
            <v>85415</v>
          </cell>
        </row>
        <row r="1305">
          <cell r="B1305">
            <v>85416</v>
          </cell>
        </row>
        <row r="1306">
          <cell r="B1306">
            <v>85417</v>
          </cell>
        </row>
        <row r="1307">
          <cell r="B1307">
            <v>85418</v>
          </cell>
        </row>
        <row r="1308">
          <cell r="B1308">
            <v>85595</v>
          </cell>
        </row>
        <row r="1309">
          <cell r="B1309">
            <v>85705</v>
          </cell>
        </row>
        <row r="1310">
          <cell r="B1310">
            <v>85815</v>
          </cell>
        </row>
        <row r="1311">
          <cell r="B1311">
            <v>85825</v>
          </cell>
        </row>
        <row r="1312">
          <cell r="B1312">
            <v>85719</v>
          </cell>
        </row>
        <row r="1313">
          <cell r="B1313">
            <v>203050</v>
          </cell>
        </row>
        <row r="1314">
          <cell r="B1314">
            <v>0</v>
          </cell>
        </row>
        <row r="1315">
          <cell r="B1315" t="e">
            <v>#VALUE!</v>
          </cell>
        </row>
        <row r="1316">
          <cell r="B1316">
            <v>0</v>
          </cell>
        </row>
        <row r="1317">
          <cell r="B1317" t="e">
            <v>#VALUE!</v>
          </cell>
        </row>
        <row r="1318">
          <cell r="B1318">
            <v>84168</v>
          </cell>
        </row>
        <row r="1319">
          <cell r="B1319">
            <v>84169</v>
          </cell>
        </row>
        <row r="1320">
          <cell r="B1320">
            <v>84426</v>
          </cell>
        </row>
        <row r="1321">
          <cell r="B1321">
            <v>0</v>
          </cell>
        </row>
        <row r="1322">
          <cell r="B1322" t="e">
            <v>#VALUE!</v>
          </cell>
        </row>
        <row r="1323">
          <cell r="B1323">
            <v>0</v>
          </cell>
        </row>
        <row r="1324">
          <cell r="B1324">
            <v>0</v>
          </cell>
        </row>
        <row r="1325">
          <cell r="B1325" t="e">
            <v>#VALUE!</v>
          </cell>
        </row>
        <row r="1326">
          <cell r="B1326">
            <v>34175</v>
          </cell>
        </row>
        <row r="1327">
          <cell r="B1327">
            <v>34770</v>
          </cell>
        </row>
        <row r="1328">
          <cell r="B1328">
            <v>0</v>
          </cell>
        </row>
        <row r="1329">
          <cell r="B1329" t="e">
            <v>#VALUE!</v>
          </cell>
        </row>
        <row r="1330">
          <cell r="B1330">
            <v>0</v>
          </cell>
        </row>
        <row r="1332">
          <cell r="B1332">
            <v>203150</v>
          </cell>
        </row>
        <row r="1333">
          <cell r="B1333">
            <v>203151</v>
          </cell>
        </row>
        <row r="1334">
          <cell r="B1334">
            <v>203152</v>
          </cell>
        </row>
        <row r="1335">
          <cell r="B1335">
            <v>203153</v>
          </cell>
        </row>
        <row r="1339">
          <cell r="B1339" t="e">
            <v>#VALUE!</v>
          </cell>
        </row>
        <row r="1340">
          <cell r="B1340">
            <v>84050</v>
          </cell>
        </row>
        <row r="1341">
          <cell r="B1341">
            <v>84051</v>
          </cell>
        </row>
        <row r="1342">
          <cell r="B1342">
            <v>84052</v>
          </cell>
        </row>
        <row r="1343">
          <cell r="B1343">
            <v>84053</v>
          </cell>
        </row>
        <row r="1344">
          <cell r="B1344">
            <v>84057</v>
          </cell>
        </row>
        <row r="1345">
          <cell r="B1345">
            <v>84058</v>
          </cell>
        </row>
        <row r="1346">
          <cell r="B1346">
            <v>84059</v>
          </cell>
        </row>
        <row r="1347">
          <cell r="B1347">
            <v>84060</v>
          </cell>
        </row>
        <row r="1348">
          <cell r="B1348">
            <v>84061</v>
          </cell>
        </row>
        <row r="1349">
          <cell r="B1349">
            <v>84062</v>
          </cell>
        </row>
        <row r="1350">
          <cell r="B1350">
            <v>84070</v>
          </cell>
        </row>
        <row r="1351">
          <cell r="B1351">
            <v>84077</v>
          </cell>
        </row>
        <row r="1352">
          <cell r="B1352">
            <v>84078</v>
          </cell>
        </row>
        <row r="1353">
          <cell r="B1353">
            <v>84079</v>
          </cell>
        </row>
        <row r="1354">
          <cell r="B1354">
            <v>84080</v>
          </cell>
        </row>
        <row r="1355">
          <cell r="B1355">
            <v>84081</v>
          </cell>
        </row>
        <row r="1356">
          <cell r="B1356">
            <v>84082</v>
          </cell>
        </row>
        <row r="1357">
          <cell r="B1357">
            <v>84083</v>
          </cell>
        </row>
        <row r="1358">
          <cell r="B1358">
            <v>84084</v>
          </cell>
        </row>
        <row r="1359">
          <cell r="B1359">
            <v>84086</v>
          </cell>
        </row>
        <row r="1360">
          <cell r="B1360">
            <v>84087</v>
          </cell>
        </row>
        <row r="1361">
          <cell r="B1361">
            <v>84088</v>
          </cell>
        </row>
        <row r="1362">
          <cell r="B1362">
            <v>84302</v>
          </cell>
        </row>
        <row r="1363">
          <cell r="B1363">
            <v>84303</v>
          </cell>
        </row>
        <row r="1364">
          <cell r="B1364">
            <v>84304</v>
          </cell>
        </row>
        <row r="1365">
          <cell r="B1365">
            <v>84305</v>
          </cell>
        </row>
        <row r="1366">
          <cell r="B1366">
            <v>84306</v>
          </cell>
        </row>
        <row r="1367">
          <cell r="B1367">
            <v>84308</v>
          </cell>
        </row>
        <row r="1368">
          <cell r="B1368">
            <v>84309</v>
          </cell>
        </row>
        <row r="1369">
          <cell r="B1369">
            <v>84311</v>
          </cell>
        </row>
        <row r="1370">
          <cell r="B1370">
            <v>84312</v>
          </cell>
        </row>
        <row r="1371">
          <cell r="B1371">
            <v>84314</v>
          </cell>
        </row>
        <row r="1372">
          <cell r="B1372">
            <v>84634</v>
          </cell>
        </row>
        <row r="1373">
          <cell r="B1373">
            <v>84635</v>
          </cell>
        </row>
        <row r="1374">
          <cell r="B1374">
            <v>84636</v>
          </cell>
        </row>
        <row r="1375">
          <cell r="B1375">
            <v>84637</v>
          </cell>
        </row>
        <row r="1376">
          <cell r="B1376">
            <v>84638</v>
          </cell>
        </row>
        <row r="1377">
          <cell r="B1377">
            <v>84704</v>
          </cell>
        </row>
        <row r="1378">
          <cell r="B1378">
            <v>85375</v>
          </cell>
        </row>
        <row r="1379">
          <cell r="B1379">
            <v>85376</v>
          </cell>
        </row>
        <row r="1380">
          <cell r="B1380">
            <v>85378</v>
          </cell>
        </row>
        <row r="1381">
          <cell r="B1381">
            <v>85475</v>
          </cell>
        </row>
        <row r="1382">
          <cell r="B1382">
            <v>85476</v>
          </cell>
        </row>
        <row r="1383">
          <cell r="B1383">
            <v>85477</v>
          </cell>
        </row>
        <row r="1384">
          <cell r="B1384">
            <v>85478</v>
          </cell>
        </row>
        <row r="1385">
          <cell r="B1385">
            <v>85479</v>
          </cell>
        </row>
        <row r="1386">
          <cell r="B1386">
            <v>85481</v>
          </cell>
        </row>
        <row r="1387">
          <cell r="B1387">
            <v>85482</v>
          </cell>
        </row>
        <row r="1388">
          <cell r="B1388">
            <v>85483</v>
          </cell>
        </row>
        <row r="1389">
          <cell r="B1389">
            <v>85631</v>
          </cell>
        </row>
        <row r="1390">
          <cell r="B1390">
            <v>85632</v>
          </cell>
        </row>
        <row r="1391">
          <cell r="B1391">
            <v>85633</v>
          </cell>
        </row>
        <row r="1392">
          <cell r="B1392">
            <v>215400</v>
          </cell>
        </row>
        <row r="1393">
          <cell r="B1393">
            <v>215405</v>
          </cell>
        </row>
        <row r="1394">
          <cell r="B1394">
            <v>215407</v>
          </cell>
        </row>
        <row r="1395">
          <cell r="B1395">
            <v>215411</v>
          </cell>
        </row>
        <row r="1396">
          <cell r="B1396">
            <v>215414</v>
          </cell>
        </row>
        <row r="1397">
          <cell r="B1397">
            <v>215415</v>
          </cell>
        </row>
        <row r="1398">
          <cell r="B1398">
            <v>215418</v>
          </cell>
        </row>
        <row r="1399">
          <cell r="B1399">
            <v>215450</v>
          </cell>
        </row>
        <row r="1400">
          <cell r="B1400">
            <v>215451</v>
          </cell>
        </row>
        <row r="1401">
          <cell r="B1401">
            <v>215452</v>
          </cell>
        </row>
        <row r="1402">
          <cell r="B1402">
            <v>215453</v>
          </cell>
        </row>
        <row r="1403">
          <cell r="B1403">
            <v>215454</v>
          </cell>
        </row>
        <row r="1404">
          <cell r="B1404">
            <v>215455</v>
          </cell>
        </row>
        <row r="1405">
          <cell r="B1405">
            <v>215456</v>
          </cell>
        </row>
        <row r="1406">
          <cell r="B1406">
            <v>215457</v>
          </cell>
        </row>
        <row r="1407">
          <cell r="B1407">
            <v>215458</v>
          </cell>
        </row>
        <row r="1408">
          <cell r="B1408">
            <v>215459</v>
          </cell>
        </row>
        <row r="1409">
          <cell r="B1409">
            <v>215461</v>
          </cell>
        </row>
        <row r="1410">
          <cell r="B1410">
            <v>215463</v>
          </cell>
        </row>
        <row r="1411">
          <cell r="B1411">
            <v>215464</v>
          </cell>
        </row>
        <row r="1412">
          <cell r="B1412">
            <v>215465</v>
          </cell>
        </row>
        <row r="1413">
          <cell r="B1413">
            <v>0</v>
          </cell>
        </row>
        <row r="1414">
          <cell r="B1414" t="e">
            <v>#VALUE!</v>
          </cell>
        </row>
        <row r="1415">
          <cell r="B1415">
            <v>0</v>
          </cell>
        </row>
        <row r="1416">
          <cell r="B1416" t="e">
            <v>#VALUE!</v>
          </cell>
        </row>
        <row r="1417">
          <cell r="B1417">
            <v>85900</v>
          </cell>
        </row>
        <row r="1418">
          <cell r="B1418">
            <v>85360</v>
          </cell>
        </row>
        <row r="1419">
          <cell r="B1419">
            <v>85910</v>
          </cell>
        </row>
        <row r="1420">
          <cell r="B1420">
            <v>0</v>
          </cell>
        </row>
        <row r="1421">
          <cell r="B1421" t="e">
            <v>#VALUE!</v>
          </cell>
        </row>
        <row r="1422">
          <cell r="B1422">
            <v>0</v>
          </cell>
        </row>
        <row r="1423">
          <cell r="B1423" t="e">
            <v>#VALUE!</v>
          </cell>
        </row>
        <row r="1424">
          <cell r="B1424">
            <v>85421</v>
          </cell>
        </row>
        <row r="1425">
          <cell r="B1425">
            <v>85930</v>
          </cell>
        </row>
        <row r="1426">
          <cell r="B1426">
            <v>85940</v>
          </cell>
        </row>
        <row r="1427">
          <cell r="B1427">
            <v>228850</v>
          </cell>
        </row>
        <row r="1428">
          <cell r="B1428">
            <v>0</v>
          </cell>
        </row>
        <row r="1429">
          <cell r="B1429" t="e">
            <v>#VALUE!</v>
          </cell>
        </row>
        <row r="1430">
          <cell r="B1430">
            <v>0</v>
          </cell>
        </row>
        <row r="1431">
          <cell r="B1431" t="e">
            <v>#VALUE!</v>
          </cell>
        </row>
        <row r="1432">
          <cell r="B1432">
            <v>85115</v>
          </cell>
        </row>
        <row r="1433">
          <cell r="B1433">
            <v>85110</v>
          </cell>
        </row>
        <row r="1434">
          <cell r="B1434">
            <v>85860</v>
          </cell>
        </row>
        <row r="1435">
          <cell r="B1435">
            <v>85861</v>
          </cell>
        </row>
        <row r="1436">
          <cell r="B1436">
            <v>0</v>
          </cell>
        </row>
        <row r="1437">
          <cell r="B1437" t="e">
            <v>#VALUE!</v>
          </cell>
        </row>
        <row r="1438">
          <cell r="B1438">
            <v>0</v>
          </cell>
        </row>
        <row r="1439">
          <cell r="B1439" t="e">
            <v>#VALUE!</v>
          </cell>
        </row>
        <row r="1440">
          <cell r="B1440">
            <v>85150</v>
          </cell>
        </row>
        <row r="1441">
          <cell r="B1441">
            <v>0</v>
          </cell>
        </row>
        <row r="1442">
          <cell r="B1442" t="e">
            <v>#VALUE!</v>
          </cell>
        </row>
        <row r="1443">
          <cell r="B1443">
            <v>0</v>
          </cell>
        </row>
        <row r="1444">
          <cell r="B1444" t="e">
            <v>#VALUE!</v>
          </cell>
        </row>
        <row r="1445">
          <cell r="B1445">
            <v>84095</v>
          </cell>
        </row>
        <row r="1446">
          <cell r="B1446">
            <v>84096</v>
          </cell>
        </row>
        <row r="1447">
          <cell r="B1447">
            <v>84330</v>
          </cell>
        </row>
        <row r="1448">
          <cell r="B1448">
            <v>84333</v>
          </cell>
        </row>
        <row r="1449">
          <cell r="B1449">
            <v>84334</v>
          </cell>
        </row>
        <row r="1450">
          <cell r="B1450">
            <v>84335</v>
          </cell>
        </row>
        <row r="1451">
          <cell r="B1451">
            <v>84340</v>
          </cell>
        </row>
        <row r="1452">
          <cell r="B1452">
            <v>84345</v>
          </cell>
        </row>
        <row r="1453">
          <cell r="B1453">
            <v>84347</v>
          </cell>
        </row>
        <row r="1454">
          <cell r="B1454">
            <v>84615</v>
          </cell>
        </row>
        <row r="1455">
          <cell r="B1455">
            <v>84616</v>
          </cell>
        </row>
        <row r="1456">
          <cell r="B1456">
            <v>84617</v>
          </cell>
        </row>
        <row r="1457">
          <cell r="B1457">
            <v>84618</v>
          </cell>
        </row>
        <row r="1458">
          <cell r="B1458">
            <v>84619</v>
          </cell>
        </row>
        <row r="1459">
          <cell r="B1459">
            <v>84840</v>
          </cell>
        </row>
        <row r="1460">
          <cell r="B1460">
            <v>84842</v>
          </cell>
        </row>
        <row r="1461">
          <cell r="B1461">
            <v>84880</v>
          </cell>
        </row>
        <row r="1462">
          <cell r="B1462">
            <v>84881</v>
          </cell>
        </row>
        <row r="1463">
          <cell r="B1463">
            <v>84885</v>
          </cell>
        </row>
        <row r="1464">
          <cell r="B1464">
            <v>84890</v>
          </cell>
        </row>
        <row r="1465">
          <cell r="B1465">
            <v>84894</v>
          </cell>
        </row>
        <row r="1466">
          <cell r="B1466">
            <v>84895</v>
          </cell>
        </row>
        <row r="1467">
          <cell r="B1467">
            <v>84897</v>
          </cell>
        </row>
        <row r="1468">
          <cell r="B1468">
            <v>84898</v>
          </cell>
        </row>
        <row r="1469">
          <cell r="B1469">
            <v>84899</v>
          </cell>
        </row>
        <row r="1470">
          <cell r="B1470">
            <v>84915</v>
          </cell>
        </row>
        <row r="1471">
          <cell r="B1471">
            <v>84960</v>
          </cell>
        </row>
        <row r="1472">
          <cell r="B1472">
            <v>84965</v>
          </cell>
        </row>
        <row r="1473">
          <cell r="B1473">
            <v>84970</v>
          </cell>
        </row>
        <row r="1474">
          <cell r="B1474">
            <v>84980</v>
          </cell>
        </row>
        <row r="1475">
          <cell r="B1475">
            <v>84985</v>
          </cell>
        </row>
        <row r="1476">
          <cell r="B1476">
            <v>84990</v>
          </cell>
        </row>
        <row r="1477">
          <cell r="B1477">
            <v>84995</v>
          </cell>
        </row>
        <row r="1478">
          <cell r="B1478">
            <v>85655</v>
          </cell>
        </row>
        <row r="1479">
          <cell r="B1479">
            <v>85656</v>
          </cell>
        </row>
        <row r="1480">
          <cell r="B1480">
            <v>85657</v>
          </cell>
        </row>
        <row r="1481">
          <cell r="B1481">
            <v>85658</v>
          </cell>
        </row>
        <row r="1482">
          <cell r="B1482">
            <v>85659</v>
          </cell>
        </row>
        <row r="1483">
          <cell r="B1483">
            <v>85735</v>
          </cell>
        </row>
        <row r="1484">
          <cell r="B1484">
            <v>85737</v>
          </cell>
        </row>
        <row r="1485">
          <cell r="B1485">
            <v>85739</v>
          </cell>
        </row>
        <row r="1486">
          <cell r="B1486">
            <v>85741</v>
          </cell>
        </row>
        <row r="1487">
          <cell r="B1487">
            <v>85742</v>
          </cell>
        </row>
        <row r="1488">
          <cell r="B1488">
            <v>85743</v>
          </cell>
        </row>
        <row r="1489">
          <cell r="B1489">
            <v>85744</v>
          </cell>
        </row>
        <row r="1490">
          <cell r="B1490">
            <v>205300</v>
          </cell>
        </row>
        <row r="1491">
          <cell r="B1491">
            <v>205351</v>
          </cell>
        </row>
        <row r="1492">
          <cell r="B1492">
            <v>205352</v>
          </cell>
        </row>
        <row r="1493">
          <cell r="B1493">
            <v>0</v>
          </cell>
        </row>
        <row r="1494">
          <cell r="B1494" t="e">
            <v>#VALUE!</v>
          </cell>
        </row>
        <row r="1495">
          <cell r="B1495">
            <v>0</v>
          </cell>
        </row>
        <row r="1496">
          <cell r="B1496" t="e">
            <v>#VALUE!</v>
          </cell>
        </row>
        <row r="1497">
          <cell r="B1497">
            <v>34030</v>
          </cell>
        </row>
        <row r="1498">
          <cell r="B1498">
            <v>34035</v>
          </cell>
        </row>
        <row r="1499">
          <cell r="B1499">
            <v>34040</v>
          </cell>
        </row>
        <row r="1500">
          <cell r="B1500">
            <v>34095</v>
          </cell>
        </row>
        <row r="1501">
          <cell r="B1501">
            <v>34100</v>
          </cell>
        </row>
        <row r="1502">
          <cell r="B1502">
            <v>34285</v>
          </cell>
        </row>
        <row r="1503">
          <cell r="B1503">
            <v>34351</v>
          </cell>
        </row>
        <row r="1504">
          <cell r="B1504">
            <v>34340</v>
          </cell>
        </row>
        <row r="1505">
          <cell r="B1505">
            <v>34881</v>
          </cell>
        </row>
        <row r="1506">
          <cell r="B1506">
            <v>34890</v>
          </cell>
        </row>
        <row r="1507">
          <cell r="B1507">
            <v>34895</v>
          </cell>
        </row>
        <row r="1508">
          <cell r="B1508">
            <v>34970</v>
          </cell>
        </row>
        <row r="1509">
          <cell r="B1509">
            <v>35035</v>
          </cell>
        </row>
        <row r="1510">
          <cell r="B1510">
            <v>35045</v>
          </cell>
        </row>
        <row r="1511">
          <cell r="B1511">
            <v>0</v>
          </cell>
        </row>
        <row r="1512">
          <cell r="B1512" t="e">
            <v>#VALUE!</v>
          </cell>
        </row>
        <row r="1513">
          <cell r="B1513">
            <v>0</v>
          </cell>
        </row>
        <row r="1514">
          <cell r="B1514" t="e">
            <v>#VALUE!</v>
          </cell>
        </row>
        <row r="1515">
          <cell r="B1515">
            <v>34115</v>
          </cell>
        </row>
        <row r="1516">
          <cell r="B1516">
            <v>34050</v>
          </cell>
        </row>
        <row r="1517">
          <cell r="B1517">
            <v>34105</v>
          </cell>
        </row>
        <row r="1518">
          <cell r="B1518">
            <v>34630</v>
          </cell>
        </row>
        <row r="1519">
          <cell r="B1519">
            <v>34635</v>
          </cell>
        </row>
        <row r="1520">
          <cell r="B1520">
            <v>0</v>
          </cell>
        </row>
        <row r="1521">
          <cell r="B1521" t="e">
            <v>#VALUE!</v>
          </cell>
        </row>
        <row r="1522">
          <cell r="B1522">
            <v>0</v>
          </cell>
        </row>
        <row r="1523">
          <cell r="B1523" t="e">
            <v>#VALUE!</v>
          </cell>
        </row>
        <row r="1524">
          <cell r="B1524">
            <v>80129</v>
          </cell>
        </row>
        <row r="1525">
          <cell r="B1525">
            <v>0</v>
          </cell>
        </row>
        <row r="1526">
          <cell r="B1526" t="e">
            <v>#VALUE!</v>
          </cell>
        </row>
        <row r="1527">
          <cell r="B1527">
            <v>0</v>
          </cell>
        </row>
        <row r="1528">
          <cell r="B1528" t="e">
            <v>#VALUE!</v>
          </cell>
        </row>
        <row r="1529">
          <cell r="B1529">
            <v>84883</v>
          </cell>
        </row>
        <row r="1530">
          <cell r="B1530">
            <v>84882</v>
          </cell>
        </row>
        <row r="1531">
          <cell r="B1531">
            <v>0</v>
          </cell>
        </row>
        <row r="1532">
          <cell r="B1532" t="e">
            <v>#VALUE!</v>
          </cell>
        </row>
        <row r="1533">
          <cell r="B1533">
            <v>0</v>
          </cell>
        </row>
        <row r="1534">
          <cell r="B1534" t="e">
            <v>#VALUE!</v>
          </cell>
        </row>
        <row r="1535">
          <cell r="B1535">
            <v>84848</v>
          </cell>
        </row>
        <row r="1536">
          <cell r="B1536">
            <v>84336</v>
          </cell>
        </row>
        <row r="1537">
          <cell r="B1537">
            <v>84337</v>
          </cell>
        </row>
        <row r="1538">
          <cell r="B1538">
            <v>84338</v>
          </cell>
        </row>
        <row r="1539">
          <cell r="B1539">
            <v>84341</v>
          </cell>
        </row>
        <row r="1540">
          <cell r="B1540">
            <v>84351</v>
          </cell>
        </row>
        <row r="1541">
          <cell r="B1541">
            <v>84352</v>
          </cell>
        </row>
        <row r="1542">
          <cell r="B1542">
            <v>84849</v>
          </cell>
        </row>
        <row r="1543">
          <cell r="B1543">
            <v>84852</v>
          </cell>
        </row>
        <row r="1544">
          <cell r="B1544">
            <v>84853</v>
          </cell>
        </row>
        <row r="1545">
          <cell r="B1545">
            <v>84854</v>
          </cell>
        </row>
        <row r="1546">
          <cell r="B1546">
            <v>84884</v>
          </cell>
        </row>
        <row r="1547">
          <cell r="B1547">
            <v>84886</v>
          </cell>
        </row>
        <row r="1548">
          <cell r="B1548">
            <v>84887</v>
          </cell>
        </row>
        <row r="1549">
          <cell r="B1549">
            <v>84888</v>
          </cell>
        </row>
        <row r="1550">
          <cell r="B1550">
            <v>84891</v>
          </cell>
        </row>
        <row r="1551">
          <cell r="B1551">
            <v>84892</v>
          </cell>
        </row>
        <row r="1552">
          <cell r="B1552">
            <v>84893</v>
          </cell>
        </row>
        <row r="1553">
          <cell r="B1553">
            <v>84916</v>
          </cell>
        </row>
        <row r="1554">
          <cell r="B1554">
            <v>84917</v>
          </cell>
        </row>
        <row r="1555">
          <cell r="B1555">
            <v>84918</v>
          </cell>
        </row>
        <row r="1556">
          <cell r="B1556">
            <v>84919</v>
          </cell>
        </row>
        <row r="1557">
          <cell r="B1557">
            <v>84921</v>
          </cell>
        </row>
        <row r="1558">
          <cell r="B1558">
            <v>84922</v>
          </cell>
        </row>
        <row r="1559">
          <cell r="B1559">
            <v>84923</v>
          </cell>
        </row>
        <row r="1560">
          <cell r="B1560">
            <v>84924</v>
          </cell>
        </row>
        <row r="1561">
          <cell r="B1561">
            <v>84929</v>
          </cell>
        </row>
        <row r="1562">
          <cell r="B1562">
            <v>0</v>
          </cell>
        </row>
        <row r="1563">
          <cell r="B1563" t="e">
            <v>#VALUE!</v>
          </cell>
        </row>
        <row r="1564">
          <cell r="B1564">
            <v>0</v>
          </cell>
        </row>
        <row r="1565">
          <cell r="B1565" t="e">
            <v>#VALUE!</v>
          </cell>
        </row>
        <row r="1566">
          <cell r="B1566">
            <v>205900</v>
          </cell>
        </row>
        <row r="1567">
          <cell r="B1567">
            <v>205950</v>
          </cell>
        </row>
        <row r="1568">
          <cell r="B1568">
            <v>205951</v>
          </cell>
        </row>
        <row r="1569">
          <cell r="B1569">
            <v>205956</v>
          </cell>
        </row>
        <row r="1570">
          <cell r="B1570">
            <v>205957</v>
          </cell>
        </row>
        <row r="1571">
          <cell r="B1571">
            <v>205958</v>
          </cell>
        </row>
        <row r="1572">
          <cell r="B1572">
            <v>205961</v>
          </cell>
        </row>
        <row r="1573">
          <cell r="B1573">
            <v>205963</v>
          </cell>
        </row>
        <row r="1574">
          <cell r="B1574">
            <v>205964</v>
          </cell>
        </row>
        <row r="1575">
          <cell r="B1575">
            <v>205965</v>
          </cell>
        </row>
        <row r="1576">
          <cell r="B1576">
            <v>205967</v>
          </cell>
        </row>
        <row r="1578">
          <cell r="B1578">
            <v>0</v>
          </cell>
        </row>
        <row r="1579">
          <cell r="B1579" t="e">
            <v>#VALUE!</v>
          </cell>
        </row>
        <row r="1580">
          <cell r="B1580">
            <v>0</v>
          </cell>
        </row>
        <row r="1581">
          <cell r="B1581">
            <v>0</v>
          </cell>
        </row>
        <row r="1582">
          <cell r="B1582" t="e">
            <v>#VALUE!</v>
          </cell>
        </row>
        <row r="1583">
          <cell r="B1583">
            <v>84843</v>
          </cell>
        </row>
        <row r="1584">
          <cell r="B1584">
            <v>84844</v>
          </cell>
        </row>
        <row r="1585">
          <cell r="B1585">
            <v>84846</v>
          </cell>
        </row>
        <row r="1586">
          <cell r="B1586">
            <v>84896</v>
          </cell>
        </row>
        <row r="1587">
          <cell r="B1587">
            <v>84972</v>
          </cell>
        </row>
        <row r="1588">
          <cell r="B1588">
            <v>84973</v>
          </cell>
        </row>
        <row r="1589">
          <cell r="B1589">
            <v>84974</v>
          </cell>
        </row>
        <row r="1590">
          <cell r="B1590">
            <v>84977</v>
          </cell>
        </row>
        <row r="1591">
          <cell r="B1591">
            <v>84978</v>
          </cell>
        </row>
        <row r="1592">
          <cell r="B1592">
            <v>84979</v>
          </cell>
        </row>
        <row r="1593">
          <cell r="B1593">
            <v>84981</v>
          </cell>
        </row>
        <row r="1594">
          <cell r="B1594">
            <v>84982</v>
          </cell>
        </row>
        <row r="1595">
          <cell r="B1595">
            <v>84983</v>
          </cell>
        </row>
        <row r="1596">
          <cell r="B1596">
            <v>84984</v>
          </cell>
        </row>
        <row r="1597">
          <cell r="B1597">
            <v>84986</v>
          </cell>
        </row>
        <row r="1598">
          <cell r="B1598">
            <v>205700</v>
          </cell>
        </row>
        <row r="1599">
          <cell r="B1599">
            <v>205750</v>
          </cell>
        </row>
        <row r="1600">
          <cell r="B1600">
            <v>0</v>
          </cell>
        </row>
        <row r="1601">
          <cell r="B1601" t="e">
            <v>#VALUE!</v>
          </cell>
        </row>
        <row r="1602">
          <cell r="B1602">
            <v>0</v>
          </cell>
        </row>
        <row r="1603">
          <cell r="B1603" t="e">
            <v>#VALUE!</v>
          </cell>
        </row>
        <row r="1604">
          <cell r="B1604">
            <v>205252</v>
          </cell>
        </row>
        <row r="1605">
          <cell r="B1605">
            <v>205251</v>
          </cell>
        </row>
        <row r="1606">
          <cell r="B1606">
            <v>205254</v>
          </cell>
        </row>
        <row r="1607">
          <cell r="B1607">
            <v>205255</v>
          </cell>
        </row>
        <row r="1608">
          <cell r="B1608">
            <v>205256</v>
          </cell>
        </row>
        <row r="1609">
          <cell r="B1609">
            <v>205257</v>
          </cell>
        </row>
        <row r="1610">
          <cell r="B1610">
            <v>205259</v>
          </cell>
        </row>
        <row r="1611">
          <cell r="B1611">
            <v>205260</v>
          </cell>
        </row>
        <row r="1612">
          <cell r="B1612">
            <v>205261</v>
          </cell>
        </row>
        <row r="1613">
          <cell r="B1613">
            <v>205263</v>
          </cell>
        </row>
        <row r="1614">
          <cell r="B1614">
            <v>205264</v>
          </cell>
        </row>
        <row r="1615">
          <cell r="B1615">
            <v>205265</v>
          </cell>
        </row>
        <row r="1616">
          <cell r="B1616">
            <v>0</v>
          </cell>
        </row>
        <row r="1617">
          <cell r="B1617">
            <v>0</v>
          </cell>
        </row>
        <row r="1618">
          <cell r="B1618">
            <v>0</v>
          </cell>
        </row>
        <row r="1619">
          <cell r="B1619" t="e">
            <v>#VALUE!</v>
          </cell>
        </row>
        <row r="1620">
          <cell r="B1620">
            <v>84332</v>
          </cell>
        </row>
        <row r="1621">
          <cell r="B1621">
            <v>84987</v>
          </cell>
        </row>
        <row r="1622">
          <cell r="B1622">
            <v>84971</v>
          </cell>
        </row>
        <row r="1623">
          <cell r="B1623">
            <v>205650</v>
          </cell>
        </row>
        <row r="1624">
          <cell r="B1624">
            <v>0</v>
          </cell>
        </row>
        <row r="1625">
          <cell r="B1625" t="e">
            <v>#VALUE!</v>
          </cell>
        </row>
        <row r="1628">
          <cell r="B1628">
            <v>206195</v>
          </cell>
        </row>
        <row r="1629">
          <cell r="B1629">
            <v>206196</v>
          </cell>
        </row>
        <row r="1630">
          <cell r="B1630">
            <v>206198</v>
          </cell>
        </row>
        <row r="1631">
          <cell r="B1631">
            <v>206209</v>
          </cell>
        </row>
        <row r="1632">
          <cell r="B1632">
            <v>206212</v>
          </cell>
        </row>
        <row r="1633">
          <cell r="B1633">
            <v>206100</v>
          </cell>
        </row>
        <row r="1634">
          <cell r="B1634">
            <v>206150</v>
          </cell>
        </row>
        <row r="1635">
          <cell r="B1635">
            <v>206151</v>
          </cell>
        </row>
        <row r="1636">
          <cell r="B1636">
            <v>206152</v>
          </cell>
        </row>
        <row r="1637">
          <cell r="B1637">
            <v>206154</v>
          </cell>
        </row>
        <row r="1638">
          <cell r="B1638">
            <v>206155</v>
          </cell>
        </row>
        <row r="1639">
          <cell r="B1639">
            <v>206156</v>
          </cell>
        </row>
        <row r="1640">
          <cell r="B1640">
            <v>206157</v>
          </cell>
        </row>
        <row r="1641">
          <cell r="B1641">
            <v>206158</v>
          </cell>
        </row>
        <row r="1642">
          <cell r="B1642">
            <v>206167</v>
          </cell>
        </row>
        <row r="1643">
          <cell r="B1643">
            <v>206168</v>
          </cell>
        </row>
        <row r="1644">
          <cell r="B1644">
            <v>206164</v>
          </cell>
        </row>
        <row r="1645">
          <cell r="B1645">
            <v>206166</v>
          </cell>
        </row>
        <row r="1646">
          <cell r="B1646">
            <v>206169</v>
          </cell>
        </row>
        <row r="1647">
          <cell r="B1647">
            <v>206170</v>
          </cell>
        </row>
        <row r="1648">
          <cell r="B1648">
            <v>206171</v>
          </cell>
        </row>
        <row r="1649">
          <cell r="B1649">
            <v>206172</v>
          </cell>
        </row>
        <row r="1650">
          <cell r="B1650">
            <v>206173</v>
          </cell>
        </row>
        <row r="1651">
          <cell r="B1651">
            <v>206179</v>
          </cell>
        </row>
        <row r="1652">
          <cell r="B1652">
            <v>206181</v>
          </cell>
        </row>
        <row r="1653">
          <cell r="B1653">
            <v>206192</v>
          </cell>
        </row>
        <row r="1654">
          <cell r="B1654">
            <v>206193</v>
          </cell>
        </row>
        <row r="1655">
          <cell r="B1655">
            <v>206199</v>
          </cell>
        </row>
        <row r="1656">
          <cell r="B1656">
            <v>206202</v>
          </cell>
        </row>
        <row r="1657">
          <cell r="B1657">
            <v>206200</v>
          </cell>
        </row>
        <row r="1658">
          <cell r="B1658">
            <v>206204</v>
          </cell>
        </row>
        <row r="1659">
          <cell r="B1659">
            <v>206205</v>
          </cell>
        </row>
        <row r="1660">
          <cell r="B1660">
            <v>206206</v>
          </cell>
        </row>
        <row r="1661">
          <cell r="B1661">
            <v>206207</v>
          </cell>
        </row>
        <row r="1662">
          <cell r="B1662">
            <v>206208</v>
          </cell>
        </row>
        <row r="1663">
          <cell r="B1663">
            <v>206210</v>
          </cell>
        </row>
        <row r="1664">
          <cell r="B1664">
            <v>206211</v>
          </cell>
        </row>
        <row r="1665">
          <cell r="B1665">
            <v>206214</v>
          </cell>
        </row>
        <row r="1666">
          <cell r="B1666">
            <v>206215</v>
          </cell>
        </row>
        <row r="1667">
          <cell r="B1667">
            <v>206216</v>
          </cell>
        </row>
        <row r="1668">
          <cell r="B1668">
            <v>206217</v>
          </cell>
        </row>
        <row r="1669">
          <cell r="B1669">
            <v>206218</v>
          </cell>
        </row>
        <row r="1670">
          <cell r="B1670">
            <v>206219</v>
          </cell>
        </row>
        <row r="1671">
          <cell r="B1671">
            <v>206220</v>
          </cell>
        </row>
        <row r="1672">
          <cell r="B1672">
            <v>206221</v>
          </cell>
        </row>
        <row r="1675">
          <cell r="B1675">
            <v>0</v>
          </cell>
        </row>
        <row r="1676">
          <cell r="B1676" t="e">
            <v>#VALUE!</v>
          </cell>
        </row>
        <row r="1677">
          <cell r="B1677">
            <v>84685</v>
          </cell>
        </row>
        <row r="1678">
          <cell r="B1678">
            <v>84690</v>
          </cell>
        </row>
        <row r="1679">
          <cell r="B1679">
            <v>84693</v>
          </cell>
        </row>
        <row r="1680">
          <cell r="B1680">
            <v>84694</v>
          </cell>
        </row>
        <row r="1681">
          <cell r="B1681">
            <v>84695</v>
          </cell>
        </row>
        <row r="1682">
          <cell r="B1682">
            <v>84696</v>
          </cell>
        </row>
        <row r="1683">
          <cell r="B1683">
            <v>84697</v>
          </cell>
        </row>
        <row r="1684">
          <cell r="B1684">
            <v>84780</v>
          </cell>
        </row>
        <row r="1685">
          <cell r="B1685">
            <v>84781</v>
          </cell>
        </row>
        <row r="1686">
          <cell r="B1686">
            <v>84785</v>
          </cell>
        </row>
        <row r="1687">
          <cell r="B1687">
            <v>84790</v>
          </cell>
        </row>
        <row r="1688">
          <cell r="B1688">
            <v>84795</v>
          </cell>
        </row>
        <row r="1689">
          <cell r="B1689">
            <v>85031</v>
          </cell>
        </row>
        <row r="1690">
          <cell r="B1690">
            <v>85745</v>
          </cell>
        </row>
        <row r="1691">
          <cell r="B1691">
            <v>85831</v>
          </cell>
        </row>
        <row r="1692">
          <cell r="B1692">
            <v>85832</v>
          </cell>
        </row>
        <row r="1693">
          <cell r="B1693">
            <v>85834</v>
          </cell>
        </row>
        <row r="1694">
          <cell r="B1694">
            <v>85835</v>
          </cell>
        </row>
        <row r="1695">
          <cell r="B1695">
            <v>85837</v>
          </cell>
        </row>
        <row r="1696">
          <cell r="B1696">
            <v>0</v>
          </cell>
        </row>
        <row r="1697">
          <cell r="B1697" t="e">
            <v>#VALUE!</v>
          </cell>
        </row>
        <row r="1698">
          <cell r="B1698">
            <v>0</v>
          </cell>
        </row>
        <row r="1699">
          <cell r="B1699" t="e">
            <v>#VALUE!</v>
          </cell>
        </row>
        <row r="1700">
          <cell r="B1700">
            <v>224100</v>
          </cell>
        </row>
        <row r="1701">
          <cell r="B1701">
            <v>224107</v>
          </cell>
        </row>
        <row r="1702">
          <cell r="B1702">
            <v>224151</v>
          </cell>
        </row>
        <row r="1703">
          <cell r="B1703">
            <v>0</v>
          </cell>
        </row>
        <row r="1704">
          <cell r="B1704">
            <v>0</v>
          </cell>
        </row>
        <row r="1705">
          <cell r="B1705">
            <v>0</v>
          </cell>
        </row>
        <row r="1706">
          <cell r="B1706" t="e">
            <v>#VALUE!</v>
          </cell>
        </row>
        <row r="1707">
          <cell r="B1707">
            <v>84018</v>
          </cell>
        </row>
        <row r="1708">
          <cell r="B1708">
            <v>0</v>
          </cell>
        </row>
        <row r="1709">
          <cell r="B1709" t="e">
            <v>#VALUE!</v>
          </cell>
        </row>
        <row r="1710">
          <cell r="B1710">
            <v>0</v>
          </cell>
        </row>
        <row r="1712">
          <cell r="B1712">
            <v>224314</v>
          </cell>
        </row>
        <row r="1713">
          <cell r="B1713">
            <v>224350</v>
          </cell>
        </row>
        <row r="1714">
          <cell r="B1714">
            <v>224351</v>
          </cell>
        </row>
        <row r="1715">
          <cell r="B1715">
            <v>224300</v>
          </cell>
        </row>
        <row r="1716">
          <cell r="B1716">
            <v>224352</v>
          </cell>
        </row>
        <row r="1717">
          <cell r="B1717">
            <v>224353</v>
          </cell>
        </row>
        <row r="1722">
          <cell r="B1722">
            <v>224253</v>
          </cell>
        </row>
        <row r="1726">
          <cell r="B1726" t="e">
            <v>#VALUE!</v>
          </cell>
        </row>
        <row r="1727">
          <cell r="B1727">
            <v>85950</v>
          </cell>
        </row>
        <row r="1728">
          <cell r="B1728">
            <v>85500</v>
          </cell>
        </row>
        <row r="1729">
          <cell r="B1729">
            <v>0</v>
          </cell>
        </row>
        <row r="1730">
          <cell r="B1730" t="e">
            <v>#VALUE!</v>
          </cell>
        </row>
        <row r="1731">
          <cell r="B1731">
            <v>0</v>
          </cell>
        </row>
        <row r="1732">
          <cell r="B1732" t="e">
            <v>#VALUE!</v>
          </cell>
        </row>
        <row r="1733">
          <cell r="B1733">
            <v>84420</v>
          </cell>
        </row>
        <row r="1734">
          <cell r="B1734">
            <v>84425</v>
          </cell>
        </row>
        <row r="1735">
          <cell r="B1735">
            <v>84430</v>
          </cell>
        </row>
        <row r="1736">
          <cell r="B1736">
            <v>84437</v>
          </cell>
        </row>
        <row r="1737">
          <cell r="B1737">
            <v>85555</v>
          </cell>
        </row>
        <row r="1738">
          <cell r="B1738">
            <v>84266</v>
          </cell>
        </row>
        <row r="1739">
          <cell r="B1739">
            <v>84421</v>
          </cell>
        </row>
        <row r="1740">
          <cell r="B1740">
            <v>210600</v>
          </cell>
        </row>
        <row r="1741">
          <cell r="B1741">
            <v>0</v>
          </cell>
        </row>
        <row r="1742">
          <cell r="B1742" t="e">
            <v>#VALUE!</v>
          </cell>
        </row>
        <row r="1743">
          <cell r="B1743">
            <v>0</v>
          </cell>
        </row>
        <row r="1744">
          <cell r="B1744" t="e">
            <v>#VALUE!</v>
          </cell>
        </row>
        <row r="1745">
          <cell r="B1745">
            <v>84435</v>
          </cell>
        </row>
        <row r="1746">
          <cell r="B1746">
            <v>0</v>
          </cell>
        </row>
        <row r="1747">
          <cell r="B1747" t="e">
            <v>#VALUE!</v>
          </cell>
        </row>
        <row r="1748">
          <cell r="B1748">
            <v>0</v>
          </cell>
        </row>
        <row r="1749">
          <cell r="B1749" t="e">
            <v>#VALUE!</v>
          </cell>
        </row>
        <row r="1750">
          <cell r="B1750">
            <v>84422</v>
          </cell>
        </row>
        <row r="1751">
          <cell r="B1751">
            <v>0</v>
          </cell>
        </row>
        <row r="1752">
          <cell r="B1752" t="e">
            <v>#VALUE!</v>
          </cell>
        </row>
        <row r="1753">
          <cell r="B1753">
            <v>0</v>
          </cell>
        </row>
        <row r="1754">
          <cell r="B1754" t="e">
            <v>#VALUE!</v>
          </cell>
        </row>
        <row r="1755">
          <cell r="B1755">
            <v>210950</v>
          </cell>
        </row>
        <row r="1756">
          <cell r="B1756">
            <v>0</v>
          </cell>
        </row>
        <row r="1757">
          <cell r="B1757" t="e">
            <v>#VALUE!</v>
          </cell>
        </row>
        <row r="1760">
          <cell r="B1760">
            <v>211050</v>
          </cell>
        </row>
        <row r="1761">
          <cell r="B1761">
            <v>211051</v>
          </cell>
        </row>
        <row r="1762">
          <cell r="B1762">
            <v>211052</v>
          </cell>
        </row>
        <row r="1763">
          <cell r="B1763">
            <v>211053</v>
          </cell>
        </row>
        <row r="1764">
          <cell r="B1764">
            <v>211054</v>
          </cell>
        </row>
        <row r="1765">
          <cell r="B1765">
            <v>211055</v>
          </cell>
        </row>
        <row r="1766">
          <cell r="B1766">
            <v>211056</v>
          </cell>
        </row>
        <row r="1767">
          <cell r="B1767">
            <v>211058</v>
          </cell>
        </row>
        <row r="1772">
          <cell r="B1772" t="e">
            <v>#VALUE!</v>
          </cell>
        </row>
        <row r="1773">
          <cell r="B1773">
            <v>84390</v>
          </cell>
        </row>
        <row r="1774">
          <cell r="B1774">
            <v>0</v>
          </cell>
        </row>
        <row r="1775">
          <cell r="B1775" t="e">
            <v>#VALUE!</v>
          </cell>
        </row>
        <row r="1776">
          <cell r="B1776">
            <v>0</v>
          </cell>
        </row>
        <row r="1777">
          <cell r="B1777" t="e">
            <v>#VALUE!</v>
          </cell>
        </row>
        <row r="1778">
          <cell r="B1778">
            <v>84861</v>
          </cell>
        </row>
        <row r="1779">
          <cell r="B1779">
            <v>84859</v>
          </cell>
        </row>
        <row r="1780">
          <cell r="B1780">
            <v>84863</v>
          </cell>
        </row>
        <row r="1781">
          <cell r="B1781">
            <v>84864</v>
          </cell>
        </row>
        <row r="1782">
          <cell r="B1782">
            <v>84889</v>
          </cell>
        </row>
        <row r="1783">
          <cell r="B1783">
            <v>84901</v>
          </cell>
        </row>
        <row r="1784">
          <cell r="B1784">
            <v>84902</v>
          </cell>
        </row>
        <row r="1785">
          <cell r="B1785">
            <v>84903</v>
          </cell>
        </row>
        <row r="1786">
          <cell r="B1786">
            <v>84904</v>
          </cell>
        </row>
        <row r="1787">
          <cell r="B1787">
            <v>218100</v>
          </cell>
        </row>
        <row r="1788">
          <cell r="B1788">
            <v>218150</v>
          </cell>
        </row>
        <row r="1789">
          <cell r="B1789">
            <v>0</v>
          </cell>
        </row>
        <row r="1790">
          <cell r="B1790" t="e">
            <v>#VALUE!</v>
          </cell>
        </row>
        <row r="1791">
          <cell r="B1791">
            <v>0</v>
          </cell>
        </row>
        <row r="1792">
          <cell r="B1792" t="e">
            <v>#VALUE!</v>
          </cell>
        </row>
        <row r="1793">
          <cell r="B1793">
            <v>84870</v>
          </cell>
        </row>
        <row r="1794">
          <cell r="B1794">
            <v>84419</v>
          </cell>
        </row>
        <row r="1795">
          <cell r="B1795">
            <v>84867</v>
          </cell>
        </row>
        <row r="1796">
          <cell r="B1796">
            <v>84868</v>
          </cell>
        </row>
        <row r="1797">
          <cell r="B1797">
            <v>84941</v>
          </cell>
        </row>
        <row r="1798">
          <cell r="B1798">
            <v>84944</v>
          </cell>
        </row>
        <row r="1799">
          <cell r="B1799">
            <v>84946</v>
          </cell>
        </row>
        <row r="1800">
          <cell r="B1800">
            <v>84947</v>
          </cell>
        </row>
        <row r="1801">
          <cell r="B1801">
            <v>84950</v>
          </cell>
        </row>
        <row r="1802">
          <cell r="B1802">
            <v>84955</v>
          </cell>
        </row>
        <row r="1803">
          <cell r="B1803">
            <v>84956</v>
          </cell>
        </row>
        <row r="1804">
          <cell r="B1804">
            <v>84957</v>
          </cell>
        </row>
        <row r="1805">
          <cell r="B1805">
            <v>84949</v>
          </cell>
        </row>
        <row r="1806">
          <cell r="B1806">
            <v>84954</v>
          </cell>
        </row>
        <row r="1807">
          <cell r="B1807">
            <v>84962</v>
          </cell>
        </row>
        <row r="1808">
          <cell r="B1808">
            <v>84963</v>
          </cell>
        </row>
        <row r="1809">
          <cell r="B1809">
            <v>84964</v>
          </cell>
        </row>
        <row r="1810">
          <cell r="B1810">
            <v>84967</v>
          </cell>
        </row>
        <row r="1811">
          <cell r="B1811">
            <v>85954</v>
          </cell>
        </row>
        <row r="1812">
          <cell r="B1812">
            <v>84943</v>
          </cell>
        </row>
        <row r="1813">
          <cell r="B1813">
            <v>204100</v>
          </cell>
        </row>
        <row r="1814">
          <cell r="B1814">
            <v>204111</v>
          </cell>
        </row>
        <row r="1815">
          <cell r="B1815">
            <v>204151</v>
          </cell>
        </row>
        <row r="1816">
          <cell r="B1816">
            <v>204152</v>
          </cell>
        </row>
        <row r="1817">
          <cell r="B1817">
            <v>204153</v>
          </cell>
        </row>
        <row r="1818">
          <cell r="B1818">
            <v>204154</v>
          </cell>
        </row>
        <row r="1819">
          <cell r="B1819">
            <v>0</v>
          </cell>
        </row>
        <row r="1820">
          <cell r="B1820" t="e">
            <v>#VALUE!</v>
          </cell>
        </row>
        <row r="1821">
          <cell r="B1821">
            <v>0</v>
          </cell>
        </row>
        <row r="1822">
          <cell r="B1822" t="e">
            <v>#VALUE!</v>
          </cell>
        </row>
        <row r="1823">
          <cell r="B1823">
            <v>34135</v>
          </cell>
        </row>
        <row r="1824">
          <cell r="B1824">
            <v>34130</v>
          </cell>
        </row>
        <row r="1825">
          <cell r="B1825">
            <v>0</v>
          </cell>
        </row>
        <row r="1826">
          <cell r="B1826" t="e">
            <v>#VALUE!</v>
          </cell>
        </row>
        <row r="1827">
          <cell r="B1827">
            <v>0</v>
          </cell>
        </row>
        <row r="1828">
          <cell r="B1828" t="e">
            <v>#VALUE!</v>
          </cell>
        </row>
        <row r="1829">
          <cell r="B1829">
            <v>84264</v>
          </cell>
        </row>
        <row r="1830">
          <cell r="B1830">
            <v>84279</v>
          </cell>
        </row>
        <row r="1831">
          <cell r="B1831">
            <v>84418</v>
          </cell>
        </row>
        <row r="1832">
          <cell r="B1832">
            <v>204350</v>
          </cell>
        </row>
        <row r="1833">
          <cell r="B1833">
            <v>204351</v>
          </cell>
        </row>
        <row r="1834">
          <cell r="B1834">
            <v>204352</v>
          </cell>
        </row>
        <row r="1835">
          <cell r="B1835">
            <v>204353</v>
          </cell>
        </row>
        <row r="1836">
          <cell r="B1836">
            <v>204354</v>
          </cell>
        </row>
        <row r="1837">
          <cell r="B1837">
            <v>204355</v>
          </cell>
        </row>
        <row r="1838">
          <cell r="B1838">
            <v>204356</v>
          </cell>
        </row>
        <row r="1839">
          <cell r="B1839">
            <v>0</v>
          </cell>
        </row>
        <row r="1840">
          <cell r="B1840" t="e">
            <v>#VALUE!</v>
          </cell>
        </row>
        <row r="1843">
          <cell r="B1843">
            <v>0</v>
          </cell>
        </row>
        <row r="1844">
          <cell r="B1844">
            <v>204550</v>
          </cell>
        </row>
        <row r="1845">
          <cell r="B1845">
            <v>204551</v>
          </cell>
        </row>
        <row r="1846">
          <cell r="B1846">
            <v>204552</v>
          </cell>
        </row>
        <row r="1847">
          <cell r="B1847">
            <v>204553</v>
          </cell>
        </row>
        <row r="1848">
          <cell r="B1848">
            <v>204554</v>
          </cell>
        </row>
        <row r="1849">
          <cell r="B1849">
            <v>204557</v>
          </cell>
        </row>
        <row r="1850">
          <cell r="B1850">
            <v>204558</v>
          </cell>
        </row>
        <row r="1851">
          <cell r="B1851">
            <v>204559</v>
          </cell>
        </row>
        <row r="1856">
          <cell r="B1856">
            <v>0</v>
          </cell>
        </row>
        <row r="1857">
          <cell r="B1857">
            <v>0</v>
          </cell>
        </row>
        <row r="1858">
          <cell r="B1858" t="e">
            <v>#VALUE!</v>
          </cell>
        </row>
        <row r="1859">
          <cell r="B1859">
            <v>80068</v>
          </cell>
        </row>
        <row r="1860">
          <cell r="B1860">
            <v>84515</v>
          </cell>
        </row>
        <row r="1861">
          <cell r="B1861">
            <v>84516</v>
          </cell>
        </row>
        <row r="1862">
          <cell r="B1862">
            <v>84517</v>
          </cell>
        </row>
        <row r="1863">
          <cell r="B1863">
            <v>84525</v>
          </cell>
        </row>
        <row r="1864">
          <cell r="B1864">
            <v>84535</v>
          </cell>
        </row>
        <row r="1865">
          <cell r="B1865">
            <v>84545</v>
          </cell>
        </row>
        <row r="1866">
          <cell r="B1866">
            <v>84546</v>
          </cell>
        </row>
        <row r="1867">
          <cell r="B1867">
            <v>84547</v>
          </cell>
        </row>
        <row r="1868">
          <cell r="B1868">
            <v>84548</v>
          </cell>
        </row>
        <row r="1869">
          <cell r="B1869">
            <v>84565</v>
          </cell>
        </row>
        <row r="1870">
          <cell r="B1870">
            <v>84566</v>
          </cell>
        </row>
        <row r="1871">
          <cell r="B1871">
            <v>84567</v>
          </cell>
        </row>
        <row r="1872">
          <cell r="B1872">
            <v>84568</v>
          </cell>
        </row>
        <row r="1873">
          <cell r="B1873">
            <v>84569</v>
          </cell>
        </row>
        <row r="1874">
          <cell r="B1874">
            <v>85906</v>
          </cell>
        </row>
        <row r="1875">
          <cell r="B1875">
            <v>0</v>
          </cell>
        </row>
        <row r="1876">
          <cell r="B1876" t="e">
            <v>#VALUE!</v>
          </cell>
        </row>
        <row r="1877">
          <cell r="B1877">
            <v>0</v>
          </cell>
        </row>
        <row r="1878">
          <cell r="B1878" t="e">
            <v>#VALUE!</v>
          </cell>
        </row>
        <row r="1879">
          <cell r="B1879">
            <v>82390</v>
          </cell>
        </row>
        <row r="1880">
          <cell r="B1880">
            <v>85508</v>
          </cell>
        </row>
        <row r="1881">
          <cell r="B1881">
            <v>85559</v>
          </cell>
        </row>
        <row r="1882">
          <cell r="B1882">
            <v>85765</v>
          </cell>
        </row>
        <row r="1883">
          <cell r="B1883">
            <v>85776</v>
          </cell>
        </row>
        <row r="1884">
          <cell r="B1884">
            <v>85777</v>
          </cell>
        </row>
        <row r="1885">
          <cell r="B1885">
            <v>85778</v>
          </cell>
        </row>
        <row r="1886">
          <cell r="B1886">
            <v>85965</v>
          </cell>
        </row>
        <row r="1887">
          <cell r="B1887">
            <v>85966</v>
          </cell>
        </row>
        <row r="1888">
          <cell r="B1888">
            <v>85967</v>
          </cell>
        </row>
        <row r="1889">
          <cell r="B1889">
            <v>85975</v>
          </cell>
        </row>
        <row r="1890">
          <cell r="B1890">
            <v>85976</v>
          </cell>
        </row>
        <row r="1891">
          <cell r="B1891">
            <v>85977</v>
          </cell>
        </row>
        <row r="1892">
          <cell r="B1892">
            <v>85979</v>
          </cell>
        </row>
        <row r="1893">
          <cell r="B1893">
            <v>207600</v>
          </cell>
        </row>
        <row r="1894">
          <cell r="B1894">
            <v>0</v>
          </cell>
        </row>
        <row r="1895">
          <cell r="B1895" t="e">
            <v>#VALUE!</v>
          </cell>
        </row>
        <row r="1896">
          <cell r="B1896">
            <v>0</v>
          </cell>
        </row>
        <row r="1897">
          <cell r="B1897" t="e">
            <v>#VALUE!</v>
          </cell>
        </row>
        <row r="1898">
          <cell r="B1898">
            <v>85517</v>
          </cell>
        </row>
        <row r="1899">
          <cell r="B1899">
            <v>85515</v>
          </cell>
        </row>
        <row r="1900">
          <cell r="B1900">
            <v>85518</v>
          </cell>
        </row>
        <row r="1901">
          <cell r="B1901">
            <v>85767</v>
          </cell>
        </row>
        <row r="1902">
          <cell r="B1902">
            <v>85964</v>
          </cell>
        </row>
        <row r="1903">
          <cell r="B1903">
            <v>85978</v>
          </cell>
        </row>
        <row r="1904">
          <cell r="B1904">
            <v>0</v>
          </cell>
        </row>
        <row r="1905">
          <cell r="B1905" t="e">
            <v>#VALUE!</v>
          </cell>
        </row>
        <row r="1906">
          <cell r="B1906">
            <v>0</v>
          </cell>
        </row>
        <row r="1907">
          <cell r="B1907" t="e">
            <v>#VALUE!</v>
          </cell>
        </row>
        <row r="1908">
          <cell r="B1908">
            <v>85766</v>
          </cell>
        </row>
        <row r="1909">
          <cell r="B1909">
            <v>0</v>
          </cell>
        </row>
        <row r="1910">
          <cell r="B1910" t="e">
            <v>#VALUE!</v>
          </cell>
        </row>
        <row r="1911">
          <cell r="B1911">
            <v>0</v>
          </cell>
        </row>
        <row r="1912">
          <cell r="B1912" t="e">
            <v>#VALUE!</v>
          </cell>
        </row>
        <row r="1913">
          <cell r="B1913">
            <v>85509</v>
          </cell>
        </row>
        <row r="1914">
          <cell r="B1914">
            <v>85526</v>
          </cell>
        </row>
        <row r="1915">
          <cell r="B1915">
            <v>85527</v>
          </cell>
        </row>
        <row r="1916">
          <cell r="B1916">
            <v>85529</v>
          </cell>
        </row>
        <row r="1917">
          <cell r="B1917">
            <v>85774</v>
          </cell>
        </row>
        <row r="1918">
          <cell r="B1918">
            <v>85779</v>
          </cell>
        </row>
        <row r="1919">
          <cell r="B1919">
            <v>85507</v>
          </cell>
        </row>
        <row r="1920">
          <cell r="B1920">
            <v>85519</v>
          </cell>
        </row>
        <row r="1921">
          <cell r="B1921">
            <v>85556</v>
          </cell>
        </row>
        <row r="1922">
          <cell r="B1922">
            <v>85557</v>
          </cell>
        </row>
        <row r="1923">
          <cell r="B1923">
            <v>85558</v>
          </cell>
        </row>
        <row r="1924">
          <cell r="B1924">
            <v>85561</v>
          </cell>
        </row>
        <row r="1925">
          <cell r="B1925">
            <v>0</v>
          </cell>
        </row>
        <row r="1926">
          <cell r="B1926" t="e">
            <v>#VALUE!</v>
          </cell>
        </row>
        <row r="1927">
          <cell r="B1927">
            <v>0</v>
          </cell>
        </row>
        <row r="1928">
          <cell r="B1928" t="e">
            <v>#VALUE!</v>
          </cell>
        </row>
        <row r="1929">
          <cell r="B1929">
            <v>84008</v>
          </cell>
        </row>
        <row r="1930">
          <cell r="B1930">
            <v>84009</v>
          </cell>
        </row>
        <row r="1931">
          <cell r="B1931">
            <v>84429</v>
          </cell>
        </row>
        <row r="1932">
          <cell r="B1932">
            <v>84438</v>
          </cell>
        </row>
        <row r="1933">
          <cell r="B1933">
            <v>84439</v>
          </cell>
        </row>
        <row r="1934">
          <cell r="B1934">
            <v>84442</v>
          </cell>
        </row>
        <row r="1935">
          <cell r="B1935">
            <v>84443</v>
          </cell>
        </row>
        <row r="1936">
          <cell r="B1936">
            <v>84444</v>
          </cell>
        </row>
        <row r="1937">
          <cell r="B1937">
            <v>84446</v>
          </cell>
        </row>
        <row r="1938">
          <cell r="B1938">
            <v>84447</v>
          </cell>
        </row>
        <row r="1939">
          <cell r="B1939">
            <v>84448</v>
          </cell>
        </row>
        <row r="1940">
          <cell r="B1940">
            <v>85562</v>
          </cell>
        </row>
        <row r="1941">
          <cell r="B1941">
            <v>85563</v>
          </cell>
        </row>
        <row r="1942">
          <cell r="B1942">
            <v>85564</v>
          </cell>
        </row>
        <row r="1943">
          <cell r="B1943">
            <v>85566</v>
          </cell>
        </row>
        <row r="1944">
          <cell r="B1944">
            <v>85567</v>
          </cell>
        </row>
        <row r="1945">
          <cell r="B1945">
            <v>85771</v>
          </cell>
        </row>
        <row r="1946">
          <cell r="B1946">
            <v>85773</v>
          </cell>
        </row>
        <row r="1947">
          <cell r="B1947">
            <v>0</v>
          </cell>
        </row>
        <row r="1948">
          <cell r="B1948" t="e">
            <v>#VALUE!</v>
          </cell>
        </row>
        <row r="1949">
          <cell r="B1949">
            <v>0</v>
          </cell>
        </row>
        <row r="1950">
          <cell r="B1950" t="e">
            <v>#VALUE!</v>
          </cell>
        </row>
        <row r="1951">
          <cell r="B1951">
            <v>84427</v>
          </cell>
        </row>
        <row r="1952">
          <cell r="B1952">
            <v>84428</v>
          </cell>
        </row>
        <row r="1953">
          <cell r="B1953">
            <v>84431</v>
          </cell>
        </row>
        <row r="1954">
          <cell r="B1954">
            <v>84432</v>
          </cell>
        </row>
        <row r="1955">
          <cell r="B1955">
            <v>84433</v>
          </cell>
        </row>
        <row r="1956">
          <cell r="B1956">
            <v>84441</v>
          </cell>
        </row>
        <row r="1957">
          <cell r="B1957">
            <v>84449</v>
          </cell>
        </row>
        <row r="1958">
          <cell r="B1958">
            <v>85577</v>
          </cell>
        </row>
        <row r="1959">
          <cell r="B1959">
            <v>85578</v>
          </cell>
        </row>
        <row r="1960">
          <cell r="B1960">
            <v>85782</v>
          </cell>
        </row>
        <row r="1961">
          <cell r="B1961">
            <v>85783</v>
          </cell>
        </row>
        <row r="1962">
          <cell r="B1962">
            <v>85784</v>
          </cell>
        </row>
        <row r="1963">
          <cell r="B1963">
            <v>85786</v>
          </cell>
        </row>
        <row r="1964">
          <cell r="B1964">
            <v>85787</v>
          </cell>
        </row>
        <row r="1965">
          <cell r="B1965">
            <v>85788</v>
          </cell>
        </row>
        <row r="1966">
          <cell r="B1966">
            <v>85789</v>
          </cell>
        </row>
        <row r="1967">
          <cell r="B1967">
            <v>85791</v>
          </cell>
        </row>
        <row r="1968">
          <cell r="B1968">
            <v>207901</v>
          </cell>
        </row>
        <row r="1969">
          <cell r="B1969">
            <v>207907</v>
          </cell>
        </row>
        <row r="1970">
          <cell r="B1970">
            <v>207917</v>
          </cell>
        </row>
        <row r="1971">
          <cell r="B1971">
            <v>207950</v>
          </cell>
        </row>
        <row r="1972">
          <cell r="B1972">
            <v>207951</v>
          </cell>
        </row>
        <row r="1973">
          <cell r="B1973">
            <v>207952</v>
          </cell>
        </row>
        <row r="1974">
          <cell r="B1974">
            <v>207953</v>
          </cell>
        </row>
        <row r="1975">
          <cell r="B1975">
            <v>207954</v>
          </cell>
        </row>
        <row r="1976">
          <cell r="B1976">
            <v>207956</v>
          </cell>
        </row>
        <row r="1977">
          <cell r="B1977">
            <v>207957</v>
          </cell>
        </row>
        <row r="1978">
          <cell r="B1978">
            <v>207958</v>
          </cell>
        </row>
        <row r="1979">
          <cell r="B1979">
            <v>207959</v>
          </cell>
        </row>
        <row r="1980">
          <cell r="B1980">
            <v>0</v>
          </cell>
        </row>
        <row r="1981">
          <cell r="B1981" t="e">
            <v>#VALUE!</v>
          </cell>
        </row>
        <row r="1982">
          <cell r="B1982">
            <v>0</v>
          </cell>
        </row>
        <row r="1984">
          <cell r="B1984">
            <v>208145</v>
          </cell>
        </row>
        <row r="1985">
          <cell r="B1985">
            <v>208100</v>
          </cell>
        </row>
        <row r="1986">
          <cell r="B1986">
            <v>208150</v>
          </cell>
        </row>
        <row r="1987">
          <cell r="B1987">
            <v>208151</v>
          </cell>
        </row>
        <row r="1988">
          <cell r="B1988">
            <v>208152</v>
          </cell>
        </row>
        <row r="1989">
          <cell r="B1989">
            <v>208154</v>
          </cell>
        </row>
        <row r="1990">
          <cell r="B1990">
            <v>208155</v>
          </cell>
        </row>
        <row r="1991">
          <cell r="B1991">
            <v>208156</v>
          </cell>
        </row>
        <row r="1992">
          <cell r="B1992">
            <v>208157</v>
          </cell>
        </row>
        <row r="1993">
          <cell r="B1993">
            <v>208158</v>
          </cell>
        </row>
        <row r="1994">
          <cell r="B1994">
            <v>208159</v>
          </cell>
        </row>
        <row r="1995">
          <cell r="B1995">
            <v>208160</v>
          </cell>
        </row>
        <row r="1996">
          <cell r="B1996">
            <v>208161</v>
          </cell>
        </row>
        <row r="1997">
          <cell r="B1997">
            <v>208162</v>
          </cell>
        </row>
        <row r="1998">
          <cell r="B1998">
            <v>208163</v>
          </cell>
        </row>
        <row r="1999">
          <cell r="B1999">
            <v>208164</v>
          </cell>
        </row>
        <row r="2000">
          <cell r="B2000">
            <v>208165</v>
          </cell>
        </row>
        <row r="2001">
          <cell r="B2001">
            <v>208166</v>
          </cell>
        </row>
        <row r="2002">
          <cell r="B2002">
            <v>208167</v>
          </cell>
        </row>
        <row r="2003">
          <cell r="B2003">
            <v>208168</v>
          </cell>
        </row>
        <row r="2004">
          <cell r="B2004">
            <v>208169</v>
          </cell>
        </row>
        <row r="2005">
          <cell r="B2005">
            <v>208170</v>
          </cell>
        </row>
        <row r="2006">
          <cell r="B2006">
            <v>208171</v>
          </cell>
        </row>
        <row r="2007">
          <cell r="B2007">
            <v>208172</v>
          </cell>
        </row>
        <row r="2012">
          <cell r="B2012">
            <v>0</v>
          </cell>
        </row>
        <row r="2013">
          <cell r="B2013" t="e">
            <v>#VALUE!</v>
          </cell>
        </row>
        <row r="2014">
          <cell r="B2014">
            <v>84295</v>
          </cell>
        </row>
        <row r="2015">
          <cell r="B2015">
            <v>84400</v>
          </cell>
        </row>
        <row r="2016">
          <cell r="B2016">
            <v>84410</v>
          </cell>
        </row>
        <row r="2017">
          <cell r="B2017">
            <v>84575</v>
          </cell>
        </row>
        <row r="2018">
          <cell r="B2018">
            <v>84585</v>
          </cell>
        </row>
        <row r="2019">
          <cell r="B2019">
            <v>0</v>
          </cell>
        </row>
        <row r="2020">
          <cell r="B2020" t="e">
            <v>#VALUE!</v>
          </cell>
        </row>
        <row r="2021">
          <cell r="B2021">
            <v>0</v>
          </cell>
        </row>
        <row r="2022">
          <cell r="B2022" t="e">
            <v>#VALUE!</v>
          </cell>
        </row>
        <row r="2023">
          <cell r="B2023">
            <v>82100</v>
          </cell>
        </row>
        <row r="2024">
          <cell r="B2024">
            <v>82110</v>
          </cell>
        </row>
        <row r="2025">
          <cell r="B2025">
            <v>82111</v>
          </cell>
        </row>
        <row r="2026">
          <cell r="B2026">
            <v>82117</v>
          </cell>
        </row>
        <row r="2027">
          <cell r="B2027">
            <v>82121</v>
          </cell>
        </row>
        <row r="2028">
          <cell r="B2028">
            <v>82122</v>
          </cell>
        </row>
        <row r="2029">
          <cell r="B2029">
            <v>82123</v>
          </cell>
        </row>
        <row r="2030">
          <cell r="B2030">
            <v>82124</v>
          </cell>
        </row>
        <row r="2031">
          <cell r="B2031">
            <v>82125</v>
          </cell>
        </row>
        <row r="2032">
          <cell r="B2032">
            <v>82126</v>
          </cell>
        </row>
        <row r="2033">
          <cell r="B2033">
            <v>82127</v>
          </cell>
        </row>
        <row r="2034">
          <cell r="B2034">
            <v>82128</v>
          </cell>
        </row>
        <row r="2035">
          <cell r="B2035">
            <v>82535</v>
          </cell>
        </row>
        <row r="2036">
          <cell r="B2036">
            <v>82554</v>
          </cell>
        </row>
        <row r="2037">
          <cell r="B2037">
            <v>82770</v>
          </cell>
        </row>
        <row r="2038">
          <cell r="B2038">
            <v>206700</v>
          </cell>
        </row>
        <row r="2039">
          <cell r="B2039">
            <v>206715</v>
          </cell>
        </row>
        <row r="2040">
          <cell r="B2040">
            <v>0</v>
          </cell>
        </row>
        <row r="2041">
          <cell r="B2041" t="e">
            <v>#VALUE!</v>
          </cell>
        </row>
        <row r="2042">
          <cell r="B2042">
            <v>0</v>
          </cell>
        </row>
        <row r="2043">
          <cell r="B2043" t="e">
            <v>#VALUE!</v>
          </cell>
        </row>
        <row r="2044">
          <cell r="B2044">
            <v>82116</v>
          </cell>
        </row>
        <row r="2045">
          <cell r="B2045">
            <v>0</v>
          </cell>
        </row>
        <row r="2046">
          <cell r="B2046" t="e">
            <v>#VALUE!</v>
          </cell>
        </row>
        <row r="2047">
          <cell r="B2047">
            <v>0</v>
          </cell>
        </row>
        <row r="2048">
          <cell r="B2048" t="e">
            <v>#VALUE!</v>
          </cell>
        </row>
        <row r="2049">
          <cell r="B2049">
            <v>34186</v>
          </cell>
        </row>
        <row r="2050">
          <cell r="B2050">
            <v>34180</v>
          </cell>
        </row>
        <row r="2051">
          <cell r="B2051">
            <v>0</v>
          </cell>
        </row>
        <row r="2052">
          <cell r="B2052" t="e">
            <v>#VALUE!</v>
          </cell>
        </row>
        <row r="2053">
          <cell r="B2053">
            <v>0</v>
          </cell>
        </row>
        <row r="2054">
          <cell r="B2054" t="e">
            <v>#VALUE!</v>
          </cell>
        </row>
        <row r="2055">
          <cell r="B2055">
            <v>82060</v>
          </cell>
        </row>
        <row r="2056">
          <cell r="B2056">
            <v>82050</v>
          </cell>
        </row>
        <row r="2057">
          <cell r="B2057">
            <v>82051</v>
          </cell>
        </row>
        <row r="2058">
          <cell r="B2058">
            <v>82052</v>
          </cell>
        </row>
        <row r="2059">
          <cell r="B2059">
            <v>82088</v>
          </cell>
        </row>
        <row r="2060">
          <cell r="B2060">
            <v>82089</v>
          </cell>
        </row>
        <row r="2061">
          <cell r="B2061">
            <v>82090</v>
          </cell>
        </row>
        <row r="2062">
          <cell r="B2062">
            <v>228400</v>
          </cell>
        </row>
        <row r="2063">
          <cell r="B2063">
            <v>228450</v>
          </cell>
        </row>
        <row r="2064">
          <cell r="B2064">
            <v>228451</v>
          </cell>
        </row>
        <row r="2065">
          <cell r="B2065">
            <v>228452</v>
          </cell>
        </row>
        <row r="2066">
          <cell r="B2066">
            <v>228453</v>
          </cell>
        </row>
        <row r="2067">
          <cell r="B2067">
            <v>228454</v>
          </cell>
        </row>
        <row r="2068">
          <cell r="B2068">
            <v>0</v>
          </cell>
        </row>
        <row r="2069">
          <cell r="B2069" t="e">
            <v>#VALUE!</v>
          </cell>
        </row>
        <row r="2070">
          <cell r="B2070">
            <v>0</v>
          </cell>
        </row>
        <row r="2071">
          <cell r="B2071" t="e">
            <v>#VALUE!</v>
          </cell>
        </row>
        <row r="2072">
          <cell r="B2072">
            <v>85042</v>
          </cell>
        </row>
        <row r="2073">
          <cell r="B2073">
            <v>84066</v>
          </cell>
        </row>
        <row r="2074">
          <cell r="B2074">
            <v>85043</v>
          </cell>
        </row>
        <row r="2075">
          <cell r="B2075">
            <v>85044</v>
          </cell>
        </row>
        <row r="2076">
          <cell r="B2076">
            <v>85041</v>
          </cell>
        </row>
        <row r="2077">
          <cell r="B2077">
            <v>85051</v>
          </cell>
        </row>
        <row r="2078">
          <cell r="B2078">
            <v>85053</v>
          </cell>
        </row>
        <row r="2079">
          <cell r="B2079">
            <v>85056</v>
          </cell>
        </row>
        <row r="2080">
          <cell r="B2080">
            <v>85057</v>
          </cell>
        </row>
        <row r="2081">
          <cell r="B2081">
            <v>85058</v>
          </cell>
        </row>
        <row r="2082">
          <cell r="B2082">
            <v>85059</v>
          </cell>
        </row>
        <row r="2083">
          <cell r="B2083">
            <v>85063</v>
          </cell>
        </row>
        <row r="2084">
          <cell r="B2084">
            <v>85064</v>
          </cell>
        </row>
        <row r="2085">
          <cell r="B2085">
            <v>85066</v>
          </cell>
        </row>
        <row r="2086">
          <cell r="B2086">
            <v>85074</v>
          </cell>
        </row>
        <row r="2087">
          <cell r="B2087">
            <v>223000</v>
          </cell>
        </row>
        <row r="2088">
          <cell r="B2088">
            <v>223051</v>
          </cell>
        </row>
        <row r="2089">
          <cell r="B2089">
            <v>0</v>
          </cell>
        </row>
        <row r="2090">
          <cell r="B2090" t="e">
            <v>#VALUE!</v>
          </cell>
        </row>
        <row r="2091">
          <cell r="B2091">
            <v>0</v>
          </cell>
        </row>
        <row r="2093">
          <cell r="B2093">
            <v>223099</v>
          </cell>
        </row>
        <row r="2098">
          <cell r="B2098" t="e">
            <v>#VALUE!</v>
          </cell>
        </row>
        <row r="2099">
          <cell r="B2099">
            <v>85795</v>
          </cell>
        </row>
        <row r="2100">
          <cell r="B2100">
            <v>85796</v>
          </cell>
        </row>
        <row r="2101">
          <cell r="B2101">
            <v>85797</v>
          </cell>
        </row>
        <row r="2102">
          <cell r="B2102">
            <v>85885</v>
          </cell>
        </row>
        <row r="2103">
          <cell r="B2103">
            <v>203800</v>
          </cell>
        </row>
        <row r="2104">
          <cell r="B2104">
            <v>203807</v>
          </cell>
        </row>
        <row r="2105">
          <cell r="B2105">
            <v>0</v>
          </cell>
        </row>
        <row r="2106">
          <cell r="B2106" t="e">
            <v>#VALUE!</v>
          </cell>
        </row>
        <row r="2107">
          <cell r="B2107">
            <v>0</v>
          </cell>
        </row>
        <row r="2108">
          <cell r="B2108" t="e">
            <v>#VALUE!</v>
          </cell>
        </row>
        <row r="2109">
          <cell r="B2109">
            <v>82730</v>
          </cell>
        </row>
        <row r="2110">
          <cell r="B2110">
            <v>85011</v>
          </cell>
        </row>
        <row r="2111">
          <cell r="B2111">
            <v>0</v>
          </cell>
        </row>
        <row r="2112">
          <cell r="B2112" t="e">
            <v>#VALUE!</v>
          </cell>
        </row>
        <row r="2113">
          <cell r="B2113">
            <v>0</v>
          </cell>
        </row>
        <row r="2114">
          <cell r="B2114" t="e">
            <v>#VALUE!</v>
          </cell>
        </row>
        <row r="2115">
          <cell r="B2115">
            <v>84033</v>
          </cell>
        </row>
        <row r="2116">
          <cell r="B2116">
            <v>84028</v>
          </cell>
        </row>
        <row r="2117">
          <cell r="B2117">
            <v>84029</v>
          </cell>
        </row>
        <row r="2118">
          <cell r="B2118">
            <v>84031</v>
          </cell>
        </row>
        <row r="2119">
          <cell r="B2119">
            <v>84032</v>
          </cell>
        </row>
        <row r="2120">
          <cell r="B2120">
            <v>84034</v>
          </cell>
        </row>
        <row r="2121">
          <cell r="B2121">
            <v>84036</v>
          </cell>
        </row>
        <row r="2122">
          <cell r="B2122">
            <v>84037</v>
          </cell>
        </row>
        <row r="2123">
          <cell r="B2123">
            <v>84038</v>
          </cell>
        </row>
        <row r="2124">
          <cell r="B2124">
            <v>84039</v>
          </cell>
        </row>
        <row r="2125">
          <cell r="B2125">
            <v>84041</v>
          </cell>
        </row>
        <row r="2126">
          <cell r="B2126">
            <v>84042</v>
          </cell>
        </row>
        <row r="2127">
          <cell r="B2127">
            <v>84043</v>
          </cell>
        </row>
        <row r="2128">
          <cell r="B2128">
            <v>84044</v>
          </cell>
        </row>
        <row r="2129">
          <cell r="B2129">
            <v>84047</v>
          </cell>
        </row>
        <row r="2130">
          <cell r="B2130">
            <v>84048</v>
          </cell>
        </row>
        <row r="2131">
          <cell r="B2131">
            <v>84049</v>
          </cell>
        </row>
        <row r="2132">
          <cell r="B2132">
            <v>84054</v>
          </cell>
        </row>
        <row r="2133">
          <cell r="B2133">
            <v>84287</v>
          </cell>
        </row>
        <row r="2134">
          <cell r="B2134">
            <v>84291</v>
          </cell>
        </row>
        <row r="2135">
          <cell r="B2135">
            <v>84292</v>
          </cell>
        </row>
        <row r="2136">
          <cell r="B2136">
            <v>84293</v>
          </cell>
        </row>
        <row r="2137">
          <cell r="B2137">
            <v>84294</v>
          </cell>
        </row>
        <row r="2138">
          <cell r="B2138">
            <v>84296</v>
          </cell>
        </row>
        <row r="2139">
          <cell r="B2139">
            <v>84297</v>
          </cell>
        </row>
        <row r="2140">
          <cell r="B2140">
            <v>84298</v>
          </cell>
        </row>
        <row r="2141">
          <cell r="B2141">
            <v>84282</v>
          </cell>
        </row>
        <row r="2142">
          <cell r="B2142">
            <v>84283</v>
          </cell>
        </row>
        <row r="2143">
          <cell r="B2143">
            <v>84284</v>
          </cell>
        </row>
        <row r="2144">
          <cell r="B2144">
            <v>84286</v>
          </cell>
        </row>
        <row r="2145">
          <cell r="B2145">
            <v>84288</v>
          </cell>
        </row>
        <row r="2146">
          <cell r="B2146">
            <v>84289</v>
          </cell>
        </row>
        <row r="2147">
          <cell r="B2147">
            <v>84621</v>
          </cell>
        </row>
        <row r="2148">
          <cell r="B2148">
            <v>84622</v>
          </cell>
        </row>
        <row r="2149">
          <cell r="B2149">
            <v>85799</v>
          </cell>
        </row>
        <row r="2150">
          <cell r="B2150">
            <v>85800</v>
          </cell>
        </row>
        <row r="2151">
          <cell r="B2151">
            <v>85801</v>
          </cell>
        </row>
        <row r="2152">
          <cell r="B2152">
            <v>85802</v>
          </cell>
        </row>
        <row r="2153">
          <cell r="B2153">
            <v>85803</v>
          </cell>
        </row>
        <row r="2154">
          <cell r="B2154">
            <v>85804</v>
          </cell>
        </row>
        <row r="2155">
          <cell r="B2155">
            <v>85809</v>
          </cell>
        </row>
        <row r="2156">
          <cell r="B2156">
            <v>85813</v>
          </cell>
        </row>
        <row r="2157">
          <cell r="B2157">
            <v>85814</v>
          </cell>
        </row>
        <row r="2158">
          <cell r="B2158">
            <v>85816</v>
          </cell>
        </row>
        <row r="2159">
          <cell r="B2159">
            <v>85817</v>
          </cell>
        </row>
        <row r="2160">
          <cell r="B2160">
            <v>85818</v>
          </cell>
        </row>
        <row r="2161">
          <cell r="B2161">
            <v>85819</v>
          </cell>
        </row>
        <row r="2162">
          <cell r="B2162">
            <v>85821</v>
          </cell>
        </row>
        <row r="2163">
          <cell r="B2163">
            <v>85822</v>
          </cell>
        </row>
        <row r="2164">
          <cell r="B2164">
            <v>85823</v>
          </cell>
        </row>
        <row r="2165">
          <cell r="B2165">
            <v>85824</v>
          </cell>
        </row>
        <row r="2166">
          <cell r="B2166">
            <v>85826</v>
          </cell>
        </row>
        <row r="2167">
          <cell r="B2167">
            <v>85827</v>
          </cell>
        </row>
        <row r="2168">
          <cell r="B2168">
            <v>85828</v>
          </cell>
        </row>
        <row r="2169">
          <cell r="B2169">
            <v>85829</v>
          </cell>
        </row>
        <row r="2170">
          <cell r="B2170">
            <v>217300</v>
          </cell>
        </row>
        <row r="2171">
          <cell r="B2171">
            <v>217315</v>
          </cell>
        </row>
        <row r="2172">
          <cell r="B2172">
            <v>217302</v>
          </cell>
        </row>
        <row r="2173">
          <cell r="B2173">
            <v>217350</v>
          </cell>
        </row>
        <row r="2174">
          <cell r="B2174">
            <v>217351</v>
          </cell>
        </row>
        <row r="2175">
          <cell r="B2175">
            <v>217352</v>
          </cell>
        </row>
        <row r="2176">
          <cell r="B2176">
            <v>217353</v>
          </cell>
        </row>
        <row r="2177">
          <cell r="B2177">
            <v>217354</v>
          </cell>
        </row>
        <row r="2178">
          <cell r="B2178">
            <v>217355</v>
          </cell>
        </row>
        <row r="2179">
          <cell r="B2179">
            <v>217356</v>
          </cell>
        </row>
        <row r="2180">
          <cell r="B2180">
            <v>217358</v>
          </cell>
        </row>
        <row r="2181">
          <cell r="B2181">
            <v>217366</v>
          </cell>
        </row>
        <row r="2182">
          <cell r="B2182">
            <v>217367</v>
          </cell>
        </row>
        <row r="2183">
          <cell r="B2183">
            <v>217368</v>
          </cell>
        </row>
        <row r="2184">
          <cell r="B2184">
            <v>217369</v>
          </cell>
        </row>
        <row r="2185">
          <cell r="B2185">
            <v>217370</v>
          </cell>
        </row>
        <row r="2186">
          <cell r="B2186">
            <v>217371</v>
          </cell>
        </row>
        <row r="2187">
          <cell r="B2187">
            <v>217372</v>
          </cell>
        </row>
        <row r="2188">
          <cell r="B2188">
            <v>217373</v>
          </cell>
        </row>
        <row r="2189">
          <cell r="B2189">
            <v>217374</v>
          </cell>
        </row>
        <row r="2190">
          <cell r="B2190">
            <v>217376</v>
          </cell>
        </row>
        <row r="2191">
          <cell r="B2191">
            <v>217378</v>
          </cell>
        </row>
        <row r="2193">
          <cell r="B2193">
            <v>217357</v>
          </cell>
        </row>
        <row r="2194">
          <cell r="B2194">
            <v>217360</v>
          </cell>
        </row>
        <row r="2195">
          <cell r="B2195">
            <v>217361</v>
          </cell>
        </row>
        <row r="2196">
          <cell r="B2196">
            <v>217362</v>
          </cell>
        </row>
        <row r="2197">
          <cell r="B2197">
            <v>217363</v>
          </cell>
        </row>
        <row r="2198">
          <cell r="B2198">
            <v>217365</v>
          </cell>
        </row>
        <row r="2199">
          <cell r="B2199">
            <v>217375</v>
          </cell>
        </row>
        <row r="2200">
          <cell r="B2200">
            <v>217379</v>
          </cell>
        </row>
        <row r="2201">
          <cell r="B2201">
            <v>217380</v>
          </cell>
        </row>
        <row r="2202">
          <cell r="B2202">
            <v>217381</v>
          </cell>
        </row>
        <row r="2203">
          <cell r="B2203">
            <v>217383</v>
          </cell>
        </row>
        <row r="2204">
          <cell r="B2204">
            <v>217384</v>
          </cell>
        </row>
        <row r="2205">
          <cell r="B2205">
            <v>217385</v>
          </cell>
        </row>
        <row r="2206">
          <cell r="B2206">
            <v>217386</v>
          </cell>
        </row>
        <row r="2207">
          <cell r="B2207">
            <v>217387</v>
          </cell>
        </row>
        <row r="2208">
          <cell r="B2208">
            <v>217388</v>
          </cell>
        </row>
        <row r="2209">
          <cell r="B2209">
            <v>217389</v>
          </cell>
        </row>
        <row r="2210">
          <cell r="B2210">
            <v>217390</v>
          </cell>
        </row>
        <row r="2211">
          <cell r="B2211">
            <v>217392</v>
          </cell>
        </row>
        <row r="2212">
          <cell r="B2212">
            <v>217393</v>
          </cell>
        </row>
        <row r="2213">
          <cell r="B2213">
            <v>217394</v>
          </cell>
        </row>
        <row r="2214">
          <cell r="B2214">
            <v>217396</v>
          </cell>
        </row>
        <row r="2215">
          <cell r="B2215">
            <v>217398</v>
          </cell>
        </row>
        <row r="2216">
          <cell r="B2216">
            <v>217399</v>
          </cell>
        </row>
        <row r="2217">
          <cell r="B2217">
            <v>217400</v>
          </cell>
        </row>
        <row r="2218">
          <cell r="B2218">
            <v>217401</v>
          </cell>
        </row>
        <row r="2219">
          <cell r="B2219">
            <v>217402</v>
          </cell>
        </row>
        <row r="2220">
          <cell r="B2220">
            <v>217403</v>
          </cell>
        </row>
        <row r="2221">
          <cell r="B2221">
            <v>217404</v>
          </cell>
        </row>
        <row r="2222">
          <cell r="B2222">
            <v>217405</v>
          </cell>
        </row>
        <row r="2223">
          <cell r="B2223">
            <v>217406</v>
          </cell>
        </row>
        <row r="2224">
          <cell r="B2224">
            <v>217407</v>
          </cell>
        </row>
        <row r="2225">
          <cell r="B2225">
            <v>217408</v>
          </cell>
        </row>
        <row r="2226">
          <cell r="B2226">
            <v>217409</v>
          </cell>
        </row>
        <row r="2227">
          <cell r="B2227">
            <v>217410</v>
          </cell>
        </row>
        <row r="2228">
          <cell r="B2228">
            <v>0</v>
          </cell>
        </row>
        <row r="2229">
          <cell r="B2229" t="e">
            <v>#VALUE!</v>
          </cell>
        </row>
        <row r="2230">
          <cell r="B2230">
            <v>0</v>
          </cell>
        </row>
        <row r="2231">
          <cell r="B2231" t="e">
            <v>#VALUE!</v>
          </cell>
        </row>
        <row r="2232">
          <cell r="B2232">
            <v>84412</v>
          </cell>
        </row>
        <row r="2233">
          <cell r="B2233">
            <v>84413</v>
          </cell>
        </row>
        <row r="2234">
          <cell r="B2234">
            <v>84414</v>
          </cell>
        </row>
        <row r="2235">
          <cell r="B2235">
            <v>84416</v>
          </cell>
        </row>
        <row r="2236">
          <cell r="B2236">
            <v>217800</v>
          </cell>
        </row>
        <row r="2237">
          <cell r="B2237">
            <v>0</v>
          </cell>
        </row>
        <row r="2238">
          <cell r="B2238" t="e">
            <v>#VALUE!</v>
          </cell>
        </row>
        <row r="2239">
          <cell r="B2239">
            <v>0</v>
          </cell>
        </row>
        <row r="2240">
          <cell r="B2240" t="e">
            <v>#VALUE!</v>
          </cell>
        </row>
        <row r="2241">
          <cell r="B2241">
            <v>84576</v>
          </cell>
        </row>
        <row r="2242">
          <cell r="B2242">
            <v>84577</v>
          </cell>
        </row>
        <row r="2243">
          <cell r="B2243">
            <v>84578</v>
          </cell>
        </row>
        <row r="2244">
          <cell r="B2244">
            <v>84579</v>
          </cell>
        </row>
        <row r="2245">
          <cell r="B2245">
            <v>84581</v>
          </cell>
        </row>
        <row r="2246">
          <cell r="B2246">
            <v>84582</v>
          </cell>
        </row>
        <row r="2247">
          <cell r="B2247">
            <v>84583</v>
          </cell>
        </row>
        <row r="2248">
          <cell r="B2248">
            <v>84584</v>
          </cell>
        </row>
        <row r="2249">
          <cell r="B2249">
            <v>84587</v>
          </cell>
        </row>
        <row r="2250">
          <cell r="B2250">
            <v>84588</v>
          </cell>
        </row>
        <row r="2251">
          <cell r="B2251">
            <v>85404</v>
          </cell>
        </row>
        <row r="2252">
          <cell r="B2252">
            <v>85408</v>
          </cell>
        </row>
        <row r="2253">
          <cell r="B2253">
            <v>85413</v>
          </cell>
        </row>
        <row r="2254">
          <cell r="B2254">
            <v>85414</v>
          </cell>
        </row>
        <row r="2255">
          <cell r="B2255">
            <v>85419</v>
          </cell>
        </row>
        <row r="2256">
          <cell r="B2256">
            <v>85427</v>
          </cell>
        </row>
        <row r="2257">
          <cell r="B2257">
            <v>85428</v>
          </cell>
        </row>
        <row r="2258">
          <cell r="B2258">
            <v>85431</v>
          </cell>
        </row>
        <row r="2259">
          <cell r="B2259">
            <v>85432</v>
          </cell>
        </row>
        <row r="2260">
          <cell r="B2260">
            <v>85433</v>
          </cell>
        </row>
        <row r="2261">
          <cell r="B2261">
            <v>85438</v>
          </cell>
        </row>
        <row r="2262">
          <cell r="B2262">
            <v>0</v>
          </cell>
        </row>
        <row r="2263">
          <cell r="B2263" t="e">
            <v>#VALUE!</v>
          </cell>
        </row>
        <row r="2264">
          <cell r="B2264">
            <v>0</v>
          </cell>
        </row>
        <row r="2265">
          <cell r="B2265" t="e">
            <v>#VALUE!</v>
          </cell>
        </row>
        <row r="2266">
          <cell r="B2266">
            <v>85405</v>
          </cell>
        </row>
        <row r="2267">
          <cell r="B2267">
            <v>85407</v>
          </cell>
        </row>
        <row r="2268">
          <cell r="B2268">
            <v>85409</v>
          </cell>
        </row>
        <row r="2269">
          <cell r="B2269">
            <v>85424</v>
          </cell>
        </row>
        <row r="2270">
          <cell r="B2270">
            <v>85426</v>
          </cell>
        </row>
        <row r="2271">
          <cell r="B2271">
            <v>85437</v>
          </cell>
        </row>
        <row r="2272">
          <cell r="B2272">
            <v>85941</v>
          </cell>
        </row>
        <row r="2273">
          <cell r="B2273">
            <v>85944</v>
          </cell>
        </row>
        <row r="2274">
          <cell r="B2274">
            <v>85942</v>
          </cell>
        </row>
        <row r="2275">
          <cell r="B2275">
            <v>85943</v>
          </cell>
        </row>
        <row r="2276">
          <cell r="B2276">
            <v>0</v>
          </cell>
        </row>
        <row r="2277">
          <cell r="B2277" t="e">
            <v>#VALUE!</v>
          </cell>
        </row>
        <row r="2278">
          <cell r="B2278">
            <v>0</v>
          </cell>
        </row>
        <row r="2279">
          <cell r="B2279" t="e">
            <v>#VALUE!</v>
          </cell>
        </row>
        <row r="2280">
          <cell r="B2280">
            <v>85972</v>
          </cell>
        </row>
        <row r="2281">
          <cell r="B2281">
            <v>85932</v>
          </cell>
        </row>
        <row r="2282">
          <cell r="B2282">
            <v>0</v>
          </cell>
        </row>
        <row r="2283">
          <cell r="B2283" t="e">
            <v>#VALUE!</v>
          </cell>
        </row>
        <row r="2284">
          <cell r="B2284">
            <v>0</v>
          </cell>
        </row>
        <row r="2285">
          <cell r="B2285" t="e">
            <v>#VALUE!</v>
          </cell>
        </row>
        <row r="2286">
          <cell r="B2286">
            <v>85937</v>
          </cell>
        </row>
        <row r="2287">
          <cell r="B2287">
            <v>85933</v>
          </cell>
        </row>
        <row r="2288">
          <cell r="B2288">
            <v>85934</v>
          </cell>
        </row>
        <row r="2289">
          <cell r="B2289">
            <v>85938</v>
          </cell>
        </row>
        <row r="2290">
          <cell r="B2290">
            <v>85939</v>
          </cell>
        </row>
        <row r="2291">
          <cell r="B2291">
            <v>85907</v>
          </cell>
        </row>
        <row r="2292">
          <cell r="B2292">
            <v>85908</v>
          </cell>
        </row>
        <row r="2293">
          <cell r="B2293">
            <v>85909</v>
          </cell>
        </row>
        <row r="2294">
          <cell r="B2294">
            <v>85858</v>
          </cell>
        </row>
        <row r="2295">
          <cell r="B2295">
            <v>85859</v>
          </cell>
        </row>
        <row r="2296">
          <cell r="B2296">
            <v>85862</v>
          </cell>
        </row>
        <row r="2297">
          <cell r="B2297">
            <v>85897</v>
          </cell>
        </row>
        <row r="2298">
          <cell r="B2298">
            <v>85898</v>
          </cell>
        </row>
        <row r="2299">
          <cell r="B2299">
            <v>85899</v>
          </cell>
        </row>
        <row r="2300">
          <cell r="B2300">
            <v>85904</v>
          </cell>
        </row>
        <row r="2301">
          <cell r="B2301">
            <v>205000</v>
          </cell>
        </row>
        <row r="2302">
          <cell r="B2302">
            <v>205050</v>
          </cell>
        </row>
        <row r="2303">
          <cell r="B2303">
            <v>205051</v>
          </cell>
        </row>
        <row r="2304">
          <cell r="B2304">
            <v>205052</v>
          </cell>
        </row>
        <row r="2305">
          <cell r="B2305">
            <v>205053</v>
          </cell>
        </row>
        <row r="2306">
          <cell r="B2306">
            <v>205054</v>
          </cell>
        </row>
        <row r="2307">
          <cell r="B2307">
            <v>205055</v>
          </cell>
        </row>
        <row r="2308">
          <cell r="B2308">
            <v>205056</v>
          </cell>
        </row>
        <row r="2309">
          <cell r="B2309">
            <v>205057</v>
          </cell>
        </row>
        <row r="2310">
          <cell r="B2310">
            <v>205058</v>
          </cell>
        </row>
        <row r="2311">
          <cell r="B2311">
            <v>205059</v>
          </cell>
        </row>
        <row r="2312">
          <cell r="B2312">
            <v>205060</v>
          </cell>
        </row>
        <row r="2313">
          <cell r="B2313">
            <v>205061</v>
          </cell>
        </row>
        <row r="2314">
          <cell r="B2314">
            <v>205062</v>
          </cell>
        </row>
        <row r="2315">
          <cell r="B2315">
            <v>205063</v>
          </cell>
        </row>
        <row r="2316">
          <cell r="B2316">
            <v>205064</v>
          </cell>
        </row>
        <row r="2317">
          <cell r="B2317">
            <v>205065</v>
          </cell>
        </row>
        <row r="2318">
          <cell r="B2318">
            <v>205066</v>
          </cell>
        </row>
        <row r="2319">
          <cell r="B2319">
            <v>205069</v>
          </cell>
        </row>
        <row r="2320">
          <cell r="B2320">
            <v>205070</v>
          </cell>
        </row>
        <row r="2321">
          <cell r="B2321">
            <v>205071</v>
          </cell>
        </row>
        <row r="2322">
          <cell r="B2322">
            <v>205072</v>
          </cell>
        </row>
        <row r="2323">
          <cell r="B2323">
            <v>205073</v>
          </cell>
        </row>
        <row r="2324">
          <cell r="B2324">
            <v>205074</v>
          </cell>
        </row>
        <row r="2325">
          <cell r="B2325">
            <v>205075</v>
          </cell>
        </row>
        <row r="2326">
          <cell r="B2326">
            <v>205076</v>
          </cell>
        </row>
        <row r="2327">
          <cell r="B2327">
            <v>205078</v>
          </cell>
        </row>
        <row r="2328">
          <cell r="B2328">
            <v>205079</v>
          </cell>
        </row>
        <row r="2329">
          <cell r="B2329">
            <v>205080</v>
          </cell>
        </row>
        <row r="2330">
          <cell r="B2330">
            <v>205081</v>
          </cell>
        </row>
        <row r="2331">
          <cell r="B2331">
            <v>205082</v>
          </cell>
        </row>
        <row r="2332">
          <cell r="B2332">
            <v>205083</v>
          </cell>
        </row>
        <row r="2333">
          <cell r="B2333">
            <v>205084</v>
          </cell>
        </row>
        <row r="2334">
          <cell r="B2334">
            <v>205085</v>
          </cell>
        </row>
        <row r="2335">
          <cell r="B2335">
            <v>205086</v>
          </cell>
        </row>
        <row r="2336">
          <cell r="B2336">
            <v>0</v>
          </cell>
        </row>
        <row r="2337">
          <cell r="B2337" t="e">
            <v>#VALUE!</v>
          </cell>
        </row>
        <row r="2338">
          <cell r="B2338">
            <v>0</v>
          </cell>
        </row>
        <row r="2340">
          <cell r="B2340">
            <v>223350</v>
          </cell>
        </row>
        <row r="2341">
          <cell r="B2341">
            <v>223351</v>
          </cell>
        </row>
        <row r="2342">
          <cell r="B2342">
            <v>223352</v>
          </cell>
        </row>
        <row r="2347">
          <cell r="B2347" t="e">
            <v>#VALUE!</v>
          </cell>
        </row>
        <row r="2348">
          <cell r="B2348">
            <v>84002</v>
          </cell>
        </row>
        <row r="2349">
          <cell r="B2349">
            <v>0</v>
          </cell>
        </row>
        <row r="2350">
          <cell r="B2350" t="e">
            <v>#VALUE!</v>
          </cell>
        </row>
        <row r="2351">
          <cell r="B2351">
            <v>0</v>
          </cell>
        </row>
        <row r="2352">
          <cell r="B2352" t="e">
            <v>#VALUE!</v>
          </cell>
        </row>
        <row r="2353">
          <cell r="B2353">
            <v>84203</v>
          </cell>
        </row>
        <row r="2354">
          <cell r="B2354">
            <v>0</v>
          </cell>
        </row>
        <row r="2355">
          <cell r="B2355" t="e">
            <v>#VALUE!</v>
          </cell>
        </row>
        <row r="2356">
          <cell r="B2356">
            <v>0</v>
          </cell>
        </row>
        <row r="2357">
          <cell r="B2357" t="e">
            <v>#VALUE!</v>
          </cell>
        </row>
        <row r="2358">
          <cell r="B2358">
            <v>0</v>
          </cell>
        </row>
        <row r="2359">
          <cell r="B2359">
            <v>34540</v>
          </cell>
        </row>
        <row r="2360">
          <cell r="B2360">
            <v>34541</v>
          </cell>
        </row>
        <row r="2361">
          <cell r="B2361">
            <v>34542</v>
          </cell>
        </row>
        <row r="2362">
          <cell r="B2362">
            <v>34543</v>
          </cell>
        </row>
        <row r="2363">
          <cell r="B2363">
            <v>34544</v>
          </cell>
        </row>
        <row r="2364">
          <cell r="B2364">
            <v>34545</v>
          </cell>
        </row>
        <row r="2365">
          <cell r="B2365">
            <v>34546</v>
          </cell>
        </row>
        <row r="2366">
          <cell r="B2366">
            <v>0</v>
          </cell>
        </row>
        <row r="2367">
          <cell r="B2367" t="e">
            <v>#VALUE!</v>
          </cell>
        </row>
        <row r="2368">
          <cell r="B2368">
            <v>0</v>
          </cell>
        </row>
        <row r="2369">
          <cell r="B2369" t="e">
            <v>#VALUE!</v>
          </cell>
        </row>
        <row r="2370">
          <cell r="B2370">
            <v>85903</v>
          </cell>
        </row>
        <row r="2371">
          <cell r="B2371">
            <v>85902</v>
          </cell>
        </row>
        <row r="2372">
          <cell r="B2372">
            <v>85997</v>
          </cell>
        </row>
        <row r="2373">
          <cell r="B2373">
            <v>84206</v>
          </cell>
        </row>
        <row r="2374">
          <cell r="B2374">
            <v>84207</v>
          </cell>
        </row>
        <row r="2375">
          <cell r="B2375">
            <v>203600</v>
          </cell>
        </row>
        <row r="2376">
          <cell r="B2376">
            <v>203650</v>
          </cell>
        </row>
        <row r="2377">
          <cell r="B2377">
            <v>203651</v>
          </cell>
        </row>
        <row r="2378">
          <cell r="B2378">
            <v>0</v>
          </cell>
        </row>
        <row r="2379">
          <cell r="B2379" t="e">
            <v>#VALUE!</v>
          </cell>
        </row>
        <row r="2380">
          <cell r="B2380">
            <v>0</v>
          </cell>
        </row>
        <row r="2381">
          <cell r="B2381" t="e">
            <v>#VALUE!</v>
          </cell>
        </row>
        <row r="2382">
          <cell r="B2382">
            <v>85601</v>
          </cell>
        </row>
        <row r="2383">
          <cell r="B2383">
            <v>85596</v>
          </cell>
        </row>
        <row r="2384">
          <cell r="B2384">
            <v>85597</v>
          </cell>
        </row>
        <row r="2385">
          <cell r="B2385">
            <v>85598</v>
          </cell>
        </row>
        <row r="2386">
          <cell r="B2386">
            <v>85602</v>
          </cell>
        </row>
        <row r="2387">
          <cell r="B2387">
            <v>85603</v>
          </cell>
        </row>
        <row r="2388">
          <cell r="B2388">
            <v>85604</v>
          </cell>
        </row>
        <row r="2389">
          <cell r="B2389">
            <v>208700</v>
          </cell>
        </row>
        <row r="2390">
          <cell r="B2390">
            <v>208750</v>
          </cell>
        </row>
        <row r="2391">
          <cell r="B2391">
            <v>208751</v>
          </cell>
        </row>
        <row r="2392">
          <cell r="B2392">
            <v>0</v>
          </cell>
        </row>
        <row r="2393">
          <cell r="B2393" t="e">
            <v>#VALUE!</v>
          </cell>
        </row>
        <row r="2394">
          <cell r="B2394">
            <v>0</v>
          </cell>
        </row>
        <row r="2395">
          <cell r="B2395" t="e">
            <v>#VALUE!</v>
          </cell>
        </row>
        <row r="2396">
          <cell r="B2396">
            <v>85504</v>
          </cell>
        </row>
        <row r="2397">
          <cell r="B2397">
            <v>85511</v>
          </cell>
        </row>
        <row r="2398">
          <cell r="B2398">
            <v>85512</v>
          </cell>
        </row>
        <row r="2399">
          <cell r="B2399">
            <v>0</v>
          </cell>
        </row>
        <row r="2400">
          <cell r="B2400">
            <v>0</v>
          </cell>
        </row>
        <row r="2401">
          <cell r="B2401">
            <v>0</v>
          </cell>
        </row>
        <row r="2402">
          <cell r="B2402" t="e">
            <v>#VALUE!</v>
          </cell>
        </row>
        <row r="2403">
          <cell r="B2403">
            <v>85569</v>
          </cell>
        </row>
        <row r="2404">
          <cell r="B2404">
            <v>85569</v>
          </cell>
        </row>
        <row r="2405">
          <cell r="B2405">
            <v>207000</v>
          </cell>
        </row>
        <row r="2406">
          <cell r="B2406">
            <v>207050</v>
          </cell>
        </row>
        <row r="2407">
          <cell r="B2407">
            <v>0</v>
          </cell>
        </row>
        <row r="2408">
          <cell r="B2408">
            <v>0</v>
          </cell>
        </row>
        <row r="2411">
          <cell r="B2411">
            <v>207200</v>
          </cell>
        </row>
        <row r="2412">
          <cell r="B2412">
            <v>207205</v>
          </cell>
        </row>
        <row r="2413">
          <cell r="B2413">
            <v>207250</v>
          </cell>
        </row>
        <row r="2414">
          <cell r="B2414">
            <v>207251</v>
          </cell>
        </row>
        <row r="2415">
          <cell r="B2415">
            <v>207252</v>
          </cell>
        </row>
        <row r="2416">
          <cell r="B2416">
            <v>207253</v>
          </cell>
        </row>
        <row r="2417">
          <cell r="B2417">
            <v>207254</v>
          </cell>
        </row>
        <row r="2419">
          <cell r="B2419">
            <v>0</v>
          </cell>
        </row>
        <row r="2420">
          <cell r="B2420">
            <v>0</v>
          </cell>
        </row>
        <row r="2421">
          <cell r="B2421" t="e">
            <v>#VALUE!</v>
          </cell>
        </row>
        <row r="2422">
          <cell r="B2422">
            <v>85538</v>
          </cell>
        </row>
        <row r="2423">
          <cell r="B2423">
            <v>85531</v>
          </cell>
        </row>
        <row r="2424">
          <cell r="B2424">
            <v>85533</v>
          </cell>
        </row>
        <row r="2425">
          <cell r="B2425">
            <v>85539</v>
          </cell>
        </row>
        <row r="2426">
          <cell r="B2426">
            <v>85549</v>
          </cell>
        </row>
        <row r="2427">
          <cell r="B2427">
            <v>85552</v>
          </cell>
        </row>
        <row r="2428">
          <cell r="B2428">
            <v>85553</v>
          </cell>
        </row>
        <row r="2429">
          <cell r="B2429">
            <v>85534</v>
          </cell>
        </row>
        <row r="2430">
          <cell r="B2430">
            <v>223600</v>
          </cell>
        </row>
        <row r="2431">
          <cell r="B2431">
            <v>223650</v>
          </cell>
        </row>
        <row r="2432">
          <cell r="B2432">
            <v>0</v>
          </cell>
        </row>
        <row r="2433">
          <cell r="B2433" t="e">
            <v>#VALUE!</v>
          </cell>
        </row>
        <row r="2434">
          <cell r="B2434">
            <v>0</v>
          </cell>
        </row>
        <row r="2435">
          <cell r="B2435">
            <v>0</v>
          </cell>
        </row>
        <row r="2436">
          <cell r="B2436" t="e">
            <v>#VALUE!</v>
          </cell>
        </row>
        <row r="2437">
          <cell r="B2437">
            <v>203400</v>
          </cell>
        </row>
        <row r="2438">
          <cell r="B2438">
            <v>203451</v>
          </cell>
        </row>
        <row r="2439">
          <cell r="B2439">
            <v>203452</v>
          </cell>
        </row>
        <row r="2440">
          <cell r="B2440">
            <v>203453</v>
          </cell>
        </row>
        <row r="2441">
          <cell r="B2441">
            <v>0</v>
          </cell>
        </row>
        <row r="2442">
          <cell r="B2442" t="e">
            <v>#VALUE!</v>
          </cell>
        </row>
        <row r="2445">
          <cell r="B2445">
            <v>203700</v>
          </cell>
        </row>
        <row r="2449">
          <cell r="B2449">
            <v>0</v>
          </cell>
        </row>
        <row r="2451">
          <cell r="B2451">
            <v>229250</v>
          </cell>
        </row>
        <row r="2456">
          <cell r="B2456">
            <v>214949</v>
          </cell>
        </row>
        <row r="2457">
          <cell r="B2457">
            <v>214950</v>
          </cell>
        </row>
        <row r="2458">
          <cell r="B2458">
            <v>214951</v>
          </cell>
        </row>
        <row r="2459">
          <cell r="B2459">
            <v>214952</v>
          </cell>
        </row>
        <row r="2460">
          <cell r="B2460">
            <v>214953</v>
          </cell>
        </row>
        <row r="2461">
          <cell r="B2461">
            <v>214954</v>
          </cell>
        </row>
        <row r="2462">
          <cell r="B2462">
            <v>214955</v>
          </cell>
        </row>
        <row r="2463">
          <cell r="B2463">
            <v>214956</v>
          </cell>
        </row>
        <row r="2464">
          <cell r="B2464">
            <v>214957</v>
          </cell>
        </row>
        <row r="2465">
          <cell r="B2465">
            <v>214958</v>
          </cell>
        </row>
        <row r="2466">
          <cell r="B2466">
            <v>214959</v>
          </cell>
        </row>
        <row r="2467">
          <cell r="B2467">
            <v>214960</v>
          </cell>
        </row>
        <row r="2468">
          <cell r="B2468">
            <v>214961</v>
          </cell>
        </row>
        <row r="2469">
          <cell r="B2469">
            <v>214962</v>
          </cell>
        </row>
        <row r="2470">
          <cell r="B2470">
            <v>214963</v>
          </cell>
        </row>
        <row r="2471">
          <cell r="B2471">
            <v>214964</v>
          </cell>
        </row>
        <row r="2472">
          <cell r="B2472">
            <v>214965</v>
          </cell>
        </row>
        <row r="2473">
          <cell r="B2473">
            <v>214966</v>
          </cell>
        </row>
        <row r="2474">
          <cell r="B2474">
            <v>214967</v>
          </cell>
        </row>
        <row r="2475">
          <cell r="B2475">
            <v>214968</v>
          </cell>
        </row>
        <row r="2476">
          <cell r="B2476">
            <v>214969</v>
          </cell>
        </row>
        <row r="2477">
          <cell r="B2477">
            <v>214970</v>
          </cell>
        </row>
        <row r="2478">
          <cell r="B2478">
            <v>214971</v>
          </cell>
        </row>
        <row r="2479">
          <cell r="B2479">
            <v>214972</v>
          </cell>
        </row>
        <row r="2480">
          <cell r="B2480">
            <v>214973</v>
          </cell>
        </row>
        <row r="2481">
          <cell r="B2481">
            <v>214974</v>
          </cell>
        </row>
        <row r="2482">
          <cell r="B2482">
            <v>214975</v>
          </cell>
        </row>
        <row r="2483">
          <cell r="B2483">
            <v>214976</v>
          </cell>
        </row>
        <row r="2484">
          <cell r="B2484">
            <v>214977</v>
          </cell>
        </row>
        <row r="2485">
          <cell r="B2485">
            <v>214978</v>
          </cell>
        </row>
        <row r="2486">
          <cell r="B2486">
            <v>214979</v>
          </cell>
        </row>
        <row r="2487">
          <cell r="B2487">
            <v>214981</v>
          </cell>
        </row>
        <row r="2488">
          <cell r="B2488">
            <v>214982</v>
          </cell>
        </row>
        <row r="2489">
          <cell r="B2489">
            <v>214983</v>
          </cell>
        </row>
        <row r="2490">
          <cell r="B2490">
            <v>214984</v>
          </cell>
        </row>
        <row r="2491">
          <cell r="B2491">
            <v>214985</v>
          </cell>
        </row>
        <row r="2492">
          <cell r="B2492">
            <v>214986</v>
          </cell>
        </row>
        <row r="2493">
          <cell r="B2493">
            <v>214987</v>
          </cell>
        </row>
        <row r="2494">
          <cell r="B2494">
            <v>214988</v>
          </cell>
        </row>
        <row r="2495">
          <cell r="B2495">
            <v>214989</v>
          </cell>
        </row>
        <row r="2496">
          <cell r="B2496">
            <v>214990</v>
          </cell>
        </row>
        <row r="2497">
          <cell r="B2497">
            <v>214991</v>
          </cell>
        </row>
        <row r="2498">
          <cell r="B2498">
            <v>214992</v>
          </cell>
        </row>
        <row r="2499">
          <cell r="B2499">
            <v>214993</v>
          </cell>
        </row>
        <row r="2500">
          <cell r="B2500">
            <v>214994</v>
          </cell>
        </row>
        <row r="2501">
          <cell r="B2501">
            <v>214995</v>
          </cell>
        </row>
        <row r="2502">
          <cell r="B2502">
            <v>214997</v>
          </cell>
        </row>
        <row r="2503">
          <cell r="B2503">
            <v>215000</v>
          </cell>
        </row>
        <row r="2504">
          <cell r="B2504">
            <v>215001</v>
          </cell>
        </row>
        <row r="2505">
          <cell r="B2505">
            <v>215002</v>
          </cell>
        </row>
        <row r="2506">
          <cell r="B2506">
            <v>215003</v>
          </cell>
        </row>
        <row r="2511">
          <cell r="B2511">
            <v>212400</v>
          </cell>
        </row>
        <row r="2515">
          <cell r="B2515">
            <v>213500</v>
          </cell>
        </row>
        <row r="2519">
          <cell r="B2519">
            <v>211850</v>
          </cell>
        </row>
        <row r="2520">
          <cell r="B2520">
            <v>211851</v>
          </cell>
        </row>
        <row r="2521">
          <cell r="B2521">
            <v>211852</v>
          </cell>
        </row>
        <row r="2522">
          <cell r="B2522">
            <v>211853</v>
          </cell>
        </row>
        <row r="2523">
          <cell r="B2523">
            <v>211854</v>
          </cell>
        </row>
        <row r="2524">
          <cell r="B2524">
            <v>211855</v>
          </cell>
        </row>
        <row r="2526">
          <cell r="B2526">
            <v>0</v>
          </cell>
        </row>
        <row r="2527">
          <cell r="B2527">
            <v>0</v>
          </cell>
        </row>
        <row r="2528">
          <cell r="B2528" t="e">
            <v>#VALUE!</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1"/>
      <sheetName val="Rate Calc "/>
      <sheetName val="Pro forma2"/>
      <sheetName val="Pro forma 3"/>
      <sheetName val="I. Program Summary"/>
      <sheetName val="II. Detailed Budget"/>
      <sheetName val="III. Subagreement Detail"/>
      <sheetName val="IV. Quarterly Breakdown"/>
      <sheetName val="Import Data"/>
      <sheetName val="Export Data"/>
      <sheetName val="V. PEPFAR Codes and Elements "/>
      <sheetName val="VI. Standard Rates"/>
      <sheetName val="VII. Travel Estimates"/>
    </sheetNames>
    <sheetDataSet>
      <sheetData sheetId="0" refreshError="1"/>
      <sheetData sheetId="1" refreshError="1"/>
      <sheetData sheetId="2" refreshError="1">
        <row r="108">
          <cell r="B108">
            <v>0.61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Budget Summary"/>
      <sheetName val="Detailed Component Budget"/>
      <sheetName val="Subm-Partner Alloc"/>
      <sheetName val="Subm-Svc Del Area"/>
      <sheetName val="Subm-FA"/>
      <sheetName val="Wksht-Salary&amp;Fringe &amp; Severence"/>
      <sheetName val="Wksht-Procurement"/>
      <sheetName val="Wksht-ODC"/>
      <sheetName val="Subagreement Detail"/>
      <sheetName val="Domestic Travel"/>
      <sheetName val="Functional Area Amount"/>
      <sheetName val="Detailed Component Budget (2)"/>
      <sheetName val="Severance Cal"/>
      <sheetName val="Svc Del Area"/>
      <sheetName val="SDA - Internal"/>
      <sheetName val="Partner Allocation"/>
      <sheetName val="PA- internal"/>
      <sheetName val="Functional Are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H2">
            <v>70.25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4"/>
      <sheetName val="424A pg 1"/>
      <sheetName val="424A pg 2"/>
      <sheetName val="Summary"/>
      <sheetName val="Cost Share"/>
      <sheetName val="Detailed"/>
      <sheetName val="Subagreement Detail"/>
      <sheetName val="Domestic Travel"/>
      <sheetName val="Wksht-ODC"/>
      <sheetName val="Equipment Supplies"/>
      <sheetName val="Medical Supplies"/>
      <sheetName val="VI. Travel Estimates"/>
      <sheetName val="Severance 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1"/>
      <sheetName val="Rate Calc"/>
      <sheetName val="Pro Forma2"/>
      <sheetName val="Pro-forma-3"/>
      <sheetName val="Pro-forma-4"/>
    </sheetNames>
    <sheetDataSet>
      <sheetData sheetId="0"/>
      <sheetData sheetId="1"/>
      <sheetData sheetId="2" refreshError="1">
        <row r="84">
          <cell r="B84">
            <v>0.5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 split funded (grouped)"/>
      <sheetName val="699"/>
      <sheetName val="700"/>
      <sheetName val="split funded (single entry)"/>
    </sheetNames>
    <sheetDataSet>
      <sheetData sheetId="0" refreshError="1"/>
      <sheetData sheetId="1" refreshError="1">
        <row r="9">
          <cell r="B9">
            <v>82111</v>
          </cell>
          <cell r="E9">
            <v>13811.26</v>
          </cell>
        </row>
        <row r="10">
          <cell r="B10">
            <v>0</v>
          </cell>
          <cell r="E10">
            <v>0</v>
          </cell>
        </row>
        <row r="11">
          <cell r="B11">
            <v>82125</v>
          </cell>
          <cell r="E11">
            <v>0</v>
          </cell>
        </row>
        <row r="12">
          <cell r="B12">
            <v>0</v>
          </cell>
          <cell r="E12">
            <v>0</v>
          </cell>
        </row>
        <row r="13">
          <cell r="B13">
            <v>82127</v>
          </cell>
          <cell r="E13">
            <v>10057.65</v>
          </cell>
        </row>
        <row r="14">
          <cell r="B14">
            <v>0</v>
          </cell>
          <cell r="E14">
            <v>0</v>
          </cell>
        </row>
        <row r="15">
          <cell r="B15">
            <v>82440</v>
          </cell>
          <cell r="E15">
            <v>-123.4</v>
          </cell>
        </row>
        <row r="16">
          <cell r="B16">
            <v>0</v>
          </cell>
          <cell r="E16">
            <v>0</v>
          </cell>
        </row>
        <row r="17">
          <cell r="B17">
            <v>82554</v>
          </cell>
          <cell r="E17">
            <v>0</v>
          </cell>
        </row>
        <row r="18">
          <cell r="B18">
            <v>0</v>
          </cell>
          <cell r="E18">
            <v>0</v>
          </cell>
        </row>
        <row r="19">
          <cell r="B19">
            <v>84003</v>
          </cell>
          <cell r="E19">
            <v>-418.38</v>
          </cell>
        </row>
        <row r="20">
          <cell r="B20">
            <v>0</v>
          </cell>
          <cell r="E20">
            <v>0</v>
          </cell>
        </row>
        <row r="21">
          <cell r="B21">
            <v>84014</v>
          </cell>
          <cell r="E21">
            <v>6025</v>
          </cell>
        </row>
        <row r="22">
          <cell r="B22">
            <v>0</v>
          </cell>
          <cell r="E22">
            <v>0</v>
          </cell>
        </row>
        <row r="23">
          <cell r="B23">
            <v>84018</v>
          </cell>
          <cell r="E23">
            <v>12863</v>
          </cell>
        </row>
        <row r="24">
          <cell r="B24">
            <v>0</v>
          </cell>
          <cell r="E24">
            <v>0</v>
          </cell>
        </row>
        <row r="25">
          <cell r="B25">
            <v>84028</v>
          </cell>
          <cell r="E25">
            <v>28617.59</v>
          </cell>
        </row>
        <row r="26">
          <cell r="B26">
            <v>0</v>
          </cell>
          <cell r="E26">
            <v>0</v>
          </cell>
        </row>
        <row r="27">
          <cell r="B27">
            <v>84029</v>
          </cell>
          <cell r="E27">
            <v>-2953.89</v>
          </cell>
        </row>
        <row r="28">
          <cell r="B28">
            <v>0</v>
          </cell>
          <cell r="E28">
            <v>0</v>
          </cell>
        </row>
        <row r="29">
          <cell r="B29">
            <v>84031</v>
          </cell>
          <cell r="E29">
            <v>982.12</v>
          </cell>
        </row>
        <row r="30">
          <cell r="B30">
            <v>0</v>
          </cell>
          <cell r="E30">
            <v>0</v>
          </cell>
        </row>
        <row r="31">
          <cell r="B31">
            <v>84039</v>
          </cell>
          <cell r="E31">
            <v>339.33</v>
          </cell>
        </row>
        <row r="32">
          <cell r="B32">
            <v>0</v>
          </cell>
          <cell r="E32">
            <v>0</v>
          </cell>
        </row>
        <row r="33">
          <cell r="B33">
            <v>84041</v>
          </cell>
          <cell r="E33">
            <v>-2097.92</v>
          </cell>
        </row>
        <row r="34">
          <cell r="B34">
            <v>0</v>
          </cell>
          <cell r="E34">
            <v>0</v>
          </cell>
        </row>
        <row r="35">
          <cell r="B35">
            <v>84042</v>
          </cell>
          <cell r="E35">
            <v>-2413.5500000000002</v>
          </cell>
        </row>
        <row r="36">
          <cell r="B36">
            <v>0</v>
          </cell>
          <cell r="E36">
            <v>0</v>
          </cell>
        </row>
        <row r="37">
          <cell r="B37">
            <v>84044</v>
          </cell>
          <cell r="E37">
            <v>0</v>
          </cell>
        </row>
        <row r="38">
          <cell r="B38">
            <v>0</v>
          </cell>
          <cell r="E38">
            <v>0</v>
          </cell>
        </row>
        <row r="39">
          <cell r="B39">
            <v>84049</v>
          </cell>
          <cell r="E39">
            <v>11454.73</v>
          </cell>
        </row>
        <row r="40">
          <cell r="B40">
            <v>0</v>
          </cell>
          <cell r="E40">
            <v>0</v>
          </cell>
        </row>
        <row r="41">
          <cell r="B41">
            <v>84052</v>
          </cell>
          <cell r="E41">
            <v>8809.7099999999991</v>
          </cell>
        </row>
        <row r="42">
          <cell r="B42">
            <v>0</v>
          </cell>
          <cell r="E42">
            <v>0</v>
          </cell>
        </row>
        <row r="43">
          <cell r="B43">
            <v>84054</v>
          </cell>
          <cell r="E43">
            <v>8918.98</v>
          </cell>
        </row>
        <row r="44">
          <cell r="B44">
            <v>0</v>
          </cell>
          <cell r="E44">
            <v>0</v>
          </cell>
        </row>
        <row r="45">
          <cell r="B45">
            <v>84057</v>
          </cell>
          <cell r="E45">
            <v>9376.36</v>
          </cell>
        </row>
        <row r="46">
          <cell r="B46">
            <v>0</v>
          </cell>
          <cell r="E46">
            <v>0</v>
          </cell>
        </row>
        <row r="47">
          <cell r="B47">
            <v>84058</v>
          </cell>
          <cell r="E47">
            <v>6400</v>
          </cell>
        </row>
        <row r="48">
          <cell r="B48">
            <v>0</v>
          </cell>
          <cell r="E48">
            <v>0</v>
          </cell>
        </row>
        <row r="49">
          <cell r="B49">
            <v>84063</v>
          </cell>
          <cell r="E49">
            <v>7848.81</v>
          </cell>
        </row>
        <row r="50">
          <cell r="B50">
            <v>0</v>
          </cell>
          <cell r="E50">
            <v>0</v>
          </cell>
        </row>
        <row r="51">
          <cell r="B51">
            <v>84064</v>
          </cell>
          <cell r="E51">
            <v>10457.25</v>
          </cell>
        </row>
        <row r="52">
          <cell r="B52">
            <v>0</v>
          </cell>
          <cell r="E52">
            <v>0</v>
          </cell>
        </row>
        <row r="53">
          <cell r="B53">
            <v>84067</v>
          </cell>
          <cell r="E53">
            <v>7777.42</v>
          </cell>
        </row>
        <row r="54">
          <cell r="B54">
            <v>0</v>
          </cell>
          <cell r="E54">
            <v>0</v>
          </cell>
        </row>
        <row r="55">
          <cell r="B55">
            <v>84068</v>
          </cell>
          <cell r="E55">
            <v>7235.12</v>
          </cell>
        </row>
        <row r="56">
          <cell r="B56">
            <v>0</v>
          </cell>
          <cell r="E56">
            <v>0</v>
          </cell>
        </row>
        <row r="57">
          <cell r="B57">
            <v>84079</v>
          </cell>
          <cell r="E57">
            <v>-3867.04</v>
          </cell>
        </row>
        <row r="58">
          <cell r="B58">
            <v>0</v>
          </cell>
          <cell r="E58">
            <v>0</v>
          </cell>
        </row>
        <row r="59">
          <cell r="B59">
            <v>84082</v>
          </cell>
          <cell r="E59">
            <v>383.3</v>
          </cell>
        </row>
        <row r="60">
          <cell r="B60">
            <v>0</v>
          </cell>
          <cell r="E60">
            <v>0</v>
          </cell>
        </row>
        <row r="61">
          <cell r="B61">
            <v>84083</v>
          </cell>
          <cell r="E61">
            <v>3564.69</v>
          </cell>
        </row>
        <row r="62">
          <cell r="B62">
            <v>0</v>
          </cell>
          <cell r="E62">
            <v>0</v>
          </cell>
        </row>
        <row r="63">
          <cell r="B63">
            <v>84087</v>
          </cell>
          <cell r="E63">
            <v>25000</v>
          </cell>
        </row>
        <row r="64">
          <cell r="B64">
            <v>0</v>
          </cell>
          <cell r="E64">
            <v>0</v>
          </cell>
        </row>
        <row r="65">
          <cell r="B65">
            <v>84088</v>
          </cell>
          <cell r="E65">
            <v>22600</v>
          </cell>
        </row>
        <row r="66">
          <cell r="B66">
            <v>0</v>
          </cell>
          <cell r="E66">
            <v>0</v>
          </cell>
        </row>
        <row r="67">
          <cell r="B67">
            <v>84104</v>
          </cell>
          <cell r="E67">
            <v>0</v>
          </cell>
        </row>
        <row r="68">
          <cell r="B68">
            <v>0</v>
          </cell>
          <cell r="E68">
            <v>0</v>
          </cell>
        </row>
        <row r="69">
          <cell r="B69">
            <v>84106</v>
          </cell>
          <cell r="E69">
            <v>5733.1</v>
          </cell>
        </row>
        <row r="70">
          <cell r="B70">
            <v>0</v>
          </cell>
          <cell r="E70">
            <v>0</v>
          </cell>
        </row>
        <row r="71">
          <cell r="B71">
            <v>84111</v>
          </cell>
          <cell r="E71">
            <v>6100</v>
          </cell>
        </row>
        <row r="72">
          <cell r="B72">
            <v>0</v>
          </cell>
          <cell r="E72">
            <v>0</v>
          </cell>
        </row>
        <row r="73">
          <cell r="B73">
            <v>84148</v>
          </cell>
          <cell r="E73">
            <v>43408.84</v>
          </cell>
        </row>
        <row r="74">
          <cell r="B74">
            <v>0</v>
          </cell>
          <cell r="E74">
            <v>0</v>
          </cell>
        </row>
        <row r="75">
          <cell r="B75">
            <v>84149</v>
          </cell>
          <cell r="E75">
            <v>-20000</v>
          </cell>
        </row>
        <row r="76">
          <cell r="B76">
            <v>0</v>
          </cell>
          <cell r="E76">
            <v>0</v>
          </cell>
        </row>
        <row r="77">
          <cell r="B77">
            <v>84183</v>
          </cell>
          <cell r="E77">
            <v>9500</v>
          </cell>
        </row>
        <row r="78">
          <cell r="B78">
            <v>0</v>
          </cell>
          <cell r="E78">
            <v>0</v>
          </cell>
        </row>
        <row r="79">
          <cell r="B79">
            <v>84207</v>
          </cell>
          <cell r="E79">
            <v>11717.07</v>
          </cell>
        </row>
        <row r="80">
          <cell r="B80">
            <v>0</v>
          </cell>
          <cell r="E80">
            <v>0</v>
          </cell>
        </row>
        <row r="81">
          <cell r="B81">
            <v>84221</v>
          </cell>
          <cell r="E81">
            <v>13787.88</v>
          </cell>
        </row>
        <row r="82">
          <cell r="B82">
            <v>0</v>
          </cell>
          <cell r="E82">
            <v>0</v>
          </cell>
        </row>
        <row r="83">
          <cell r="B83">
            <v>84222</v>
          </cell>
          <cell r="E83">
            <v>1553.7</v>
          </cell>
        </row>
        <row r="84">
          <cell r="B84">
            <v>0</v>
          </cell>
          <cell r="E84">
            <v>0</v>
          </cell>
        </row>
        <row r="85">
          <cell r="B85">
            <v>84223</v>
          </cell>
          <cell r="E85">
            <v>3024.18</v>
          </cell>
        </row>
        <row r="86">
          <cell r="B86">
            <v>0</v>
          </cell>
          <cell r="E86">
            <v>0</v>
          </cell>
        </row>
        <row r="87">
          <cell r="B87">
            <v>84224</v>
          </cell>
          <cell r="E87">
            <v>181.54</v>
          </cell>
        </row>
        <row r="88">
          <cell r="B88">
            <v>0</v>
          </cell>
          <cell r="E88">
            <v>0</v>
          </cell>
        </row>
        <row r="89">
          <cell r="B89">
            <v>84226</v>
          </cell>
          <cell r="E89">
            <v>145.47999999999999</v>
          </cell>
        </row>
        <row r="90">
          <cell r="B90">
            <v>0</v>
          </cell>
          <cell r="E90">
            <v>0</v>
          </cell>
        </row>
        <row r="91">
          <cell r="B91">
            <v>84227</v>
          </cell>
          <cell r="E91">
            <v>1890.97</v>
          </cell>
        </row>
        <row r="92">
          <cell r="B92">
            <v>0</v>
          </cell>
          <cell r="E92">
            <v>0</v>
          </cell>
        </row>
        <row r="93">
          <cell r="B93">
            <v>84228</v>
          </cell>
          <cell r="E93">
            <v>1356.65</v>
          </cell>
        </row>
        <row r="94">
          <cell r="B94">
            <v>0</v>
          </cell>
          <cell r="E94">
            <v>0</v>
          </cell>
        </row>
        <row r="95">
          <cell r="B95">
            <v>84229</v>
          </cell>
          <cell r="E95">
            <v>2396.37</v>
          </cell>
        </row>
        <row r="96">
          <cell r="B96">
            <v>0</v>
          </cell>
          <cell r="E96">
            <v>0</v>
          </cell>
        </row>
        <row r="97">
          <cell r="B97">
            <v>84231</v>
          </cell>
          <cell r="E97">
            <v>3094.85</v>
          </cell>
        </row>
        <row r="98">
          <cell r="B98">
            <v>0</v>
          </cell>
          <cell r="E98">
            <v>0</v>
          </cell>
        </row>
        <row r="99">
          <cell r="B99">
            <v>84241</v>
          </cell>
          <cell r="E99">
            <v>11301.14</v>
          </cell>
        </row>
        <row r="100">
          <cell r="B100">
            <v>0</v>
          </cell>
          <cell r="E100">
            <v>0</v>
          </cell>
        </row>
        <row r="101">
          <cell r="B101">
            <v>84282</v>
          </cell>
          <cell r="E101">
            <v>-7770.79</v>
          </cell>
        </row>
        <row r="102">
          <cell r="B102">
            <v>0</v>
          </cell>
          <cell r="E102">
            <v>0</v>
          </cell>
        </row>
        <row r="103">
          <cell r="B103">
            <v>84284</v>
          </cell>
          <cell r="E103">
            <v>-3026.04</v>
          </cell>
        </row>
        <row r="104">
          <cell r="B104">
            <v>0</v>
          </cell>
          <cell r="E104">
            <v>0</v>
          </cell>
        </row>
        <row r="105">
          <cell r="B105">
            <v>84298</v>
          </cell>
          <cell r="E105">
            <v>-12720.6</v>
          </cell>
        </row>
        <row r="106">
          <cell r="B106">
            <v>0</v>
          </cell>
          <cell r="E106">
            <v>0</v>
          </cell>
        </row>
        <row r="107">
          <cell r="B107">
            <v>84312</v>
          </cell>
          <cell r="E107">
            <v>25000</v>
          </cell>
        </row>
        <row r="108">
          <cell r="B108">
            <v>0</v>
          </cell>
          <cell r="E108">
            <v>0</v>
          </cell>
        </row>
        <row r="109">
          <cell r="B109">
            <v>84314</v>
          </cell>
          <cell r="E109">
            <v>9318.74</v>
          </cell>
        </row>
        <row r="110">
          <cell r="B110">
            <v>0</v>
          </cell>
          <cell r="E110">
            <v>0</v>
          </cell>
        </row>
        <row r="111">
          <cell r="B111">
            <v>84317</v>
          </cell>
          <cell r="E111">
            <v>25000</v>
          </cell>
        </row>
        <row r="112">
          <cell r="B112">
            <v>0</v>
          </cell>
          <cell r="E112">
            <v>0</v>
          </cell>
        </row>
        <row r="113">
          <cell r="B113">
            <v>84333</v>
          </cell>
          <cell r="E113">
            <v>13509.73</v>
          </cell>
        </row>
        <row r="114">
          <cell r="B114">
            <v>0</v>
          </cell>
          <cell r="E114">
            <v>0</v>
          </cell>
        </row>
        <row r="115">
          <cell r="B115">
            <v>84334</v>
          </cell>
          <cell r="E115">
            <v>10085.129999999999</v>
          </cell>
        </row>
        <row r="116">
          <cell r="B116">
            <v>0</v>
          </cell>
          <cell r="E116">
            <v>0</v>
          </cell>
        </row>
        <row r="117">
          <cell r="B117">
            <v>84335</v>
          </cell>
          <cell r="E117">
            <v>-9845.85</v>
          </cell>
        </row>
        <row r="118">
          <cell r="B118">
            <v>0</v>
          </cell>
          <cell r="E118">
            <v>0</v>
          </cell>
        </row>
        <row r="119">
          <cell r="B119">
            <v>84336</v>
          </cell>
          <cell r="E119">
            <v>0</v>
          </cell>
        </row>
        <row r="120">
          <cell r="B120">
            <v>0</v>
          </cell>
          <cell r="E120">
            <v>0</v>
          </cell>
        </row>
        <row r="121">
          <cell r="B121">
            <v>84337</v>
          </cell>
          <cell r="E121">
            <v>0</v>
          </cell>
        </row>
        <row r="122">
          <cell r="B122">
            <v>0</v>
          </cell>
          <cell r="E122">
            <v>0</v>
          </cell>
        </row>
        <row r="123">
          <cell r="B123">
            <v>84338</v>
          </cell>
          <cell r="E123">
            <v>0</v>
          </cell>
        </row>
        <row r="124">
          <cell r="B124">
            <v>0</v>
          </cell>
          <cell r="E124">
            <v>0</v>
          </cell>
        </row>
        <row r="125">
          <cell r="B125">
            <v>84341</v>
          </cell>
          <cell r="E125">
            <v>0</v>
          </cell>
        </row>
        <row r="126">
          <cell r="B126">
            <v>0</v>
          </cell>
          <cell r="E126">
            <v>0</v>
          </cell>
        </row>
        <row r="127">
          <cell r="B127">
            <v>84347</v>
          </cell>
          <cell r="E127">
            <v>-6031.22</v>
          </cell>
        </row>
        <row r="128">
          <cell r="B128">
            <v>0</v>
          </cell>
          <cell r="E128">
            <v>0</v>
          </cell>
        </row>
        <row r="129">
          <cell r="B129">
            <v>84351</v>
          </cell>
          <cell r="E129">
            <v>25000</v>
          </cell>
        </row>
        <row r="130">
          <cell r="B130">
            <v>0</v>
          </cell>
          <cell r="E130">
            <v>0</v>
          </cell>
        </row>
        <row r="131">
          <cell r="B131">
            <v>84352</v>
          </cell>
          <cell r="E131">
            <v>25000</v>
          </cell>
        </row>
        <row r="132">
          <cell r="B132">
            <v>0</v>
          </cell>
          <cell r="E132">
            <v>0</v>
          </cell>
        </row>
        <row r="133">
          <cell r="B133">
            <v>84356</v>
          </cell>
          <cell r="E133">
            <v>918.8</v>
          </cell>
        </row>
        <row r="134">
          <cell r="B134">
            <v>0</v>
          </cell>
          <cell r="E134">
            <v>0</v>
          </cell>
        </row>
        <row r="135">
          <cell r="B135">
            <v>84391</v>
          </cell>
          <cell r="E135">
            <v>0</v>
          </cell>
        </row>
        <row r="136">
          <cell r="B136">
            <v>0</v>
          </cell>
          <cell r="E136">
            <v>0</v>
          </cell>
        </row>
        <row r="137">
          <cell r="B137">
            <v>84392</v>
          </cell>
          <cell r="E137">
            <v>0</v>
          </cell>
        </row>
        <row r="138">
          <cell r="B138">
            <v>0</v>
          </cell>
          <cell r="E138">
            <v>0</v>
          </cell>
        </row>
        <row r="139">
          <cell r="B139">
            <v>84393</v>
          </cell>
          <cell r="E139">
            <v>862.88</v>
          </cell>
        </row>
        <row r="140">
          <cell r="B140">
            <v>0</v>
          </cell>
          <cell r="E140">
            <v>0</v>
          </cell>
        </row>
        <row r="141">
          <cell r="B141">
            <v>84402</v>
          </cell>
          <cell r="E141">
            <v>25000</v>
          </cell>
        </row>
        <row r="142">
          <cell r="B142">
            <v>0</v>
          </cell>
          <cell r="E142">
            <v>0</v>
          </cell>
        </row>
        <row r="143">
          <cell r="B143">
            <v>84404</v>
          </cell>
          <cell r="E143">
            <v>0</v>
          </cell>
        </row>
        <row r="144">
          <cell r="B144">
            <v>0</v>
          </cell>
          <cell r="E144">
            <v>0</v>
          </cell>
        </row>
        <row r="145">
          <cell r="B145">
            <v>84406</v>
          </cell>
          <cell r="E145">
            <v>5945.12</v>
          </cell>
        </row>
        <row r="146">
          <cell r="B146">
            <v>0</v>
          </cell>
          <cell r="E146">
            <v>0</v>
          </cell>
        </row>
        <row r="147">
          <cell r="B147">
            <v>84426</v>
          </cell>
          <cell r="E147">
            <v>12595.82</v>
          </cell>
        </row>
        <row r="148">
          <cell r="B148">
            <v>0</v>
          </cell>
          <cell r="E148">
            <v>0</v>
          </cell>
        </row>
        <row r="149">
          <cell r="B149">
            <v>84427</v>
          </cell>
          <cell r="E149">
            <v>13269.49</v>
          </cell>
        </row>
        <row r="150">
          <cell r="B150">
            <v>0</v>
          </cell>
          <cell r="E150">
            <v>0</v>
          </cell>
        </row>
        <row r="151">
          <cell r="B151">
            <v>84429</v>
          </cell>
          <cell r="E151">
            <v>14010.39</v>
          </cell>
        </row>
        <row r="152">
          <cell r="B152">
            <v>0</v>
          </cell>
          <cell r="E152">
            <v>0</v>
          </cell>
        </row>
        <row r="153">
          <cell r="B153">
            <v>84431</v>
          </cell>
          <cell r="E153">
            <v>28005.64</v>
          </cell>
        </row>
        <row r="154">
          <cell r="B154">
            <v>0</v>
          </cell>
          <cell r="E154">
            <v>0</v>
          </cell>
        </row>
        <row r="155">
          <cell r="B155">
            <v>84433</v>
          </cell>
          <cell r="E155">
            <v>8492.4500000000007</v>
          </cell>
        </row>
        <row r="156">
          <cell r="B156">
            <v>0</v>
          </cell>
          <cell r="E156">
            <v>0</v>
          </cell>
        </row>
        <row r="157">
          <cell r="B157">
            <v>84438</v>
          </cell>
          <cell r="E157">
            <v>-349.25</v>
          </cell>
        </row>
        <row r="158">
          <cell r="B158">
            <v>0</v>
          </cell>
          <cell r="E158">
            <v>0</v>
          </cell>
        </row>
        <row r="159">
          <cell r="B159">
            <v>84439</v>
          </cell>
          <cell r="E159">
            <v>13843.29</v>
          </cell>
        </row>
        <row r="160">
          <cell r="B160">
            <v>0</v>
          </cell>
          <cell r="E160">
            <v>0</v>
          </cell>
        </row>
        <row r="161">
          <cell r="B161">
            <v>84441</v>
          </cell>
          <cell r="E161">
            <v>16285.65</v>
          </cell>
        </row>
        <row r="162">
          <cell r="B162">
            <v>0</v>
          </cell>
          <cell r="E162">
            <v>0</v>
          </cell>
        </row>
        <row r="163">
          <cell r="B163">
            <v>84442</v>
          </cell>
          <cell r="E163">
            <v>23583.99</v>
          </cell>
        </row>
        <row r="164">
          <cell r="B164">
            <v>0</v>
          </cell>
          <cell r="E164">
            <v>0</v>
          </cell>
        </row>
        <row r="165">
          <cell r="B165">
            <v>84444</v>
          </cell>
          <cell r="E165">
            <v>-10000</v>
          </cell>
        </row>
        <row r="166">
          <cell r="B166">
            <v>0</v>
          </cell>
          <cell r="E166">
            <v>0</v>
          </cell>
        </row>
        <row r="167">
          <cell r="B167">
            <v>84453</v>
          </cell>
          <cell r="E167">
            <v>-5249.62</v>
          </cell>
        </row>
        <row r="168">
          <cell r="B168">
            <v>0</v>
          </cell>
          <cell r="E168">
            <v>0</v>
          </cell>
        </row>
        <row r="169">
          <cell r="B169">
            <v>84464</v>
          </cell>
          <cell r="E169">
            <v>131.82</v>
          </cell>
        </row>
        <row r="170">
          <cell r="B170">
            <v>0</v>
          </cell>
          <cell r="E170">
            <v>0</v>
          </cell>
        </row>
        <row r="171">
          <cell r="B171">
            <v>84468</v>
          </cell>
          <cell r="E171">
            <v>12547.48</v>
          </cell>
        </row>
        <row r="172">
          <cell r="B172">
            <v>0</v>
          </cell>
          <cell r="E172">
            <v>0</v>
          </cell>
        </row>
        <row r="173">
          <cell r="B173">
            <v>84469</v>
          </cell>
          <cell r="E173">
            <v>1203.8499999999999</v>
          </cell>
        </row>
        <row r="174">
          <cell r="B174">
            <v>0</v>
          </cell>
          <cell r="E174">
            <v>0</v>
          </cell>
        </row>
        <row r="175">
          <cell r="B175">
            <v>84474</v>
          </cell>
          <cell r="E175">
            <v>5245.49</v>
          </cell>
        </row>
        <row r="176">
          <cell r="B176">
            <v>0</v>
          </cell>
          <cell r="E176">
            <v>0</v>
          </cell>
        </row>
        <row r="177">
          <cell r="B177">
            <v>84484</v>
          </cell>
          <cell r="E177">
            <v>11158.51</v>
          </cell>
        </row>
        <row r="178">
          <cell r="B178">
            <v>0</v>
          </cell>
          <cell r="E178">
            <v>0</v>
          </cell>
        </row>
        <row r="179">
          <cell r="B179">
            <v>84616</v>
          </cell>
          <cell r="E179">
            <v>-12.39</v>
          </cell>
        </row>
        <row r="180">
          <cell r="B180">
            <v>0</v>
          </cell>
          <cell r="E180">
            <v>0</v>
          </cell>
        </row>
        <row r="181">
          <cell r="B181">
            <v>84617</v>
          </cell>
          <cell r="E181">
            <v>5929.58</v>
          </cell>
        </row>
        <row r="182">
          <cell r="B182">
            <v>0</v>
          </cell>
          <cell r="E182">
            <v>0</v>
          </cell>
        </row>
        <row r="183">
          <cell r="B183">
            <v>84654</v>
          </cell>
          <cell r="E183">
            <v>144.11000000000001</v>
          </cell>
        </row>
        <row r="184">
          <cell r="B184">
            <v>0</v>
          </cell>
          <cell r="E184">
            <v>0</v>
          </cell>
        </row>
        <row r="185">
          <cell r="B185">
            <v>84659</v>
          </cell>
          <cell r="E185">
            <v>-341</v>
          </cell>
        </row>
        <row r="186">
          <cell r="B186">
            <v>0</v>
          </cell>
          <cell r="E186">
            <v>0</v>
          </cell>
        </row>
        <row r="187">
          <cell r="B187">
            <v>84676</v>
          </cell>
          <cell r="E187">
            <v>-76.239999999999995</v>
          </cell>
        </row>
        <row r="188">
          <cell r="B188">
            <v>0</v>
          </cell>
          <cell r="E188">
            <v>0</v>
          </cell>
        </row>
        <row r="189">
          <cell r="B189">
            <v>84678</v>
          </cell>
          <cell r="E189">
            <v>2972.14</v>
          </cell>
        </row>
        <row r="190">
          <cell r="B190">
            <v>0</v>
          </cell>
          <cell r="E190">
            <v>0</v>
          </cell>
        </row>
        <row r="191">
          <cell r="B191">
            <v>84687</v>
          </cell>
          <cell r="E191">
            <v>-16.34</v>
          </cell>
        </row>
        <row r="192">
          <cell r="B192">
            <v>0</v>
          </cell>
          <cell r="E192">
            <v>0</v>
          </cell>
        </row>
        <row r="193">
          <cell r="B193">
            <v>84694</v>
          </cell>
          <cell r="E193">
            <v>1618.78</v>
          </cell>
        </row>
        <row r="194">
          <cell r="B194">
            <v>0</v>
          </cell>
          <cell r="E194">
            <v>0</v>
          </cell>
        </row>
        <row r="195">
          <cell r="B195">
            <v>84717</v>
          </cell>
          <cell r="E195">
            <v>6219.06</v>
          </cell>
        </row>
        <row r="196">
          <cell r="B196">
            <v>0</v>
          </cell>
          <cell r="E196">
            <v>0</v>
          </cell>
        </row>
        <row r="197">
          <cell r="B197">
            <v>84781</v>
          </cell>
          <cell r="E197">
            <v>-11699.64</v>
          </cell>
        </row>
        <row r="198">
          <cell r="B198">
            <v>0</v>
          </cell>
          <cell r="E198">
            <v>0</v>
          </cell>
        </row>
        <row r="199">
          <cell r="B199">
            <v>84826</v>
          </cell>
          <cell r="E199">
            <v>33.1</v>
          </cell>
        </row>
        <row r="200">
          <cell r="B200">
            <v>0</v>
          </cell>
          <cell r="E200">
            <v>0</v>
          </cell>
        </row>
        <row r="201">
          <cell r="B201">
            <v>84843</v>
          </cell>
          <cell r="E201">
            <v>-667.47</v>
          </cell>
        </row>
        <row r="202">
          <cell r="B202">
            <v>0</v>
          </cell>
          <cell r="E202">
            <v>0</v>
          </cell>
        </row>
        <row r="203">
          <cell r="B203">
            <v>84852</v>
          </cell>
          <cell r="E203">
            <v>13799.61</v>
          </cell>
        </row>
        <row r="204">
          <cell r="B204">
            <v>0</v>
          </cell>
          <cell r="E204">
            <v>0</v>
          </cell>
        </row>
        <row r="205">
          <cell r="B205">
            <v>84853</v>
          </cell>
          <cell r="E205">
            <v>0</v>
          </cell>
        </row>
        <row r="206">
          <cell r="B206">
            <v>0</v>
          </cell>
          <cell r="E206">
            <v>0</v>
          </cell>
        </row>
        <row r="207">
          <cell r="B207">
            <v>84859</v>
          </cell>
          <cell r="E207">
            <v>3200</v>
          </cell>
        </row>
        <row r="208">
          <cell r="B208">
            <v>0</v>
          </cell>
          <cell r="E208">
            <v>0</v>
          </cell>
        </row>
        <row r="209">
          <cell r="B209">
            <v>84863</v>
          </cell>
          <cell r="E209">
            <v>1800</v>
          </cell>
        </row>
        <row r="210">
          <cell r="B210">
            <v>0</v>
          </cell>
          <cell r="E210">
            <v>0</v>
          </cell>
        </row>
        <row r="211">
          <cell r="B211">
            <v>84864</v>
          </cell>
          <cell r="E211">
            <v>8200</v>
          </cell>
        </row>
        <row r="212">
          <cell r="B212">
            <v>0</v>
          </cell>
          <cell r="E212">
            <v>0</v>
          </cell>
        </row>
        <row r="213">
          <cell r="B213">
            <v>84877</v>
          </cell>
          <cell r="E213">
            <v>6908.98</v>
          </cell>
        </row>
        <row r="214">
          <cell r="B214">
            <v>0</v>
          </cell>
          <cell r="E214">
            <v>0</v>
          </cell>
        </row>
        <row r="215">
          <cell r="B215">
            <v>84889</v>
          </cell>
          <cell r="E215">
            <v>1900</v>
          </cell>
        </row>
        <row r="216">
          <cell r="B216">
            <v>0</v>
          </cell>
          <cell r="E216">
            <v>0</v>
          </cell>
        </row>
        <row r="217">
          <cell r="B217">
            <v>84894</v>
          </cell>
          <cell r="E217">
            <v>1591.71</v>
          </cell>
        </row>
        <row r="218">
          <cell r="B218">
            <v>0</v>
          </cell>
          <cell r="E218">
            <v>0</v>
          </cell>
        </row>
        <row r="219">
          <cell r="B219">
            <v>84896</v>
          </cell>
          <cell r="E219">
            <v>-2739.48</v>
          </cell>
        </row>
        <row r="220">
          <cell r="B220">
            <v>0</v>
          </cell>
          <cell r="E220">
            <v>0</v>
          </cell>
        </row>
        <row r="221">
          <cell r="B221">
            <v>84897</v>
          </cell>
          <cell r="E221">
            <v>11200.39</v>
          </cell>
        </row>
        <row r="222">
          <cell r="B222">
            <v>0</v>
          </cell>
          <cell r="E222">
            <v>0</v>
          </cell>
        </row>
        <row r="223">
          <cell r="B223">
            <v>84902</v>
          </cell>
          <cell r="E223">
            <v>3000</v>
          </cell>
        </row>
        <row r="224">
          <cell r="B224">
            <v>0</v>
          </cell>
          <cell r="E224">
            <v>0</v>
          </cell>
        </row>
        <row r="225">
          <cell r="B225">
            <v>84903</v>
          </cell>
          <cell r="E225">
            <v>6000</v>
          </cell>
        </row>
        <row r="226">
          <cell r="B226">
            <v>0</v>
          </cell>
          <cell r="E226">
            <v>0</v>
          </cell>
        </row>
        <row r="227">
          <cell r="B227">
            <v>84904</v>
          </cell>
          <cell r="E227">
            <v>15200.59</v>
          </cell>
        </row>
        <row r="228">
          <cell r="B228">
            <v>0</v>
          </cell>
          <cell r="E228">
            <v>0</v>
          </cell>
        </row>
        <row r="229">
          <cell r="B229">
            <v>84916</v>
          </cell>
          <cell r="E229">
            <v>-14.67</v>
          </cell>
        </row>
        <row r="230">
          <cell r="B230">
            <v>0</v>
          </cell>
          <cell r="E230">
            <v>0</v>
          </cell>
        </row>
        <row r="231">
          <cell r="B231">
            <v>84919</v>
          </cell>
          <cell r="E231">
            <v>2303.39</v>
          </cell>
        </row>
        <row r="232">
          <cell r="B232">
            <v>0</v>
          </cell>
          <cell r="E232">
            <v>0</v>
          </cell>
        </row>
        <row r="233">
          <cell r="B233">
            <v>84929</v>
          </cell>
          <cell r="E233">
            <v>-20739.68</v>
          </cell>
        </row>
        <row r="234">
          <cell r="B234">
            <v>0</v>
          </cell>
          <cell r="E234">
            <v>0</v>
          </cell>
        </row>
        <row r="235">
          <cell r="B235">
            <v>84943</v>
          </cell>
          <cell r="E235">
            <v>11446.9</v>
          </cell>
        </row>
        <row r="236">
          <cell r="B236">
            <v>0</v>
          </cell>
          <cell r="E236">
            <v>0</v>
          </cell>
        </row>
        <row r="237">
          <cell r="B237">
            <v>84944</v>
          </cell>
          <cell r="E237">
            <v>-10896.27</v>
          </cell>
        </row>
        <row r="238">
          <cell r="B238">
            <v>0</v>
          </cell>
          <cell r="E238">
            <v>0</v>
          </cell>
        </row>
        <row r="239">
          <cell r="B239">
            <v>84971</v>
          </cell>
          <cell r="E239">
            <v>0</v>
          </cell>
        </row>
        <row r="240">
          <cell r="B240">
            <v>0</v>
          </cell>
          <cell r="E240">
            <v>0</v>
          </cell>
        </row>
        <row r="241">
          <cell r="B241">
            <v>84978</v>
          </cell>
          <cell r="E241">
            <v>0</v>
          </cell>
        </row>
        <row r="242">
          <cell r="B242">
            <v>0</v>
          </cell>
          <cell r="E242">
            <v>0</v>
          </cell>
        </row>
        <row r="243">
          <cell r="B243">
            <v>84981</v>
          </cell>
          <cell r="E243">
            <v>0</v>
          </cell>
        </row>
        <row r="244">
          <cell r="B244">
            <v>0</v>
          </cell>
          <cell r="E244">
            <v>0</v>
          </cell>
        </row>
        <row r="245">
          <cell r="B245">
            <v>84982</v>
          </cell>
          <cell r="E245">
            <v>0</v>
          </cell>
        </row>
        <row r="246">
          <cell r="B246">
            <v>0</v>
          </cell>
          <cell r="E246">
            <v>0</v>
          </cell>
        </row>
        <row r="247">
          <cell r="B247">
            <v>85063</v>
          </cell>
          <cell r="E247">
            <v>5014.83</v>
          </cell>
        </row>
        <row r="248">
          <cell r="B248">
            <v>0</v>
          </cell>
          <cell r="E248">
            <v>0</v>
          </cell>
        </row>
        <row r="249">
          <cell r="B249">
            <v>85074</v>
          </cell>
          <cell r="E249">
            <v>25000</v>
          </cell>
        </row>
        <row r="250">
          <cell r="B250">
            <v>0</v>
          </cell>
          <cell r="E250">
            <v>0</v>
          </cell>
        </row>
        <row r="251">
          <cell r="B251">
            <v>85117</v>
          </cell>
          <cell r="E251">
            <v>0</v>
          </cell>
        </row>
        <row r="252">
          <cell r="B252">
            <v>0</v>
          </cell>
          <cell r="E252">
            <v>0</v>
          </cell>
        </row>
        <row r="253">
          <cell r="B253">
            <v>85133</v>
          </cell>
          <cell r="E253">
            <v>0</v>
          </cell>
        </row>
        <row r="254">
          <cell r="B254">
            <v>0</v>
          </cell>
          <cell r="E254">
            <v>0</v>
          </cell>
        </row>
        <row r="255">
          <cell r="B255">
            <v>85233</v>
          </cell>
          <cell r="E255">
            <v>5174.8900000000003</v>
          </cell>
        </row>
        <row r="256">
          <cell r="B256">
            <v>0</v>
          </cell>
          <cell r="E256">
            <v>0</v>
          </cell>
        </row>
        <row r="257">
          <cell r="B257">
            <v>85238</v>
          </cell>
          <cell r="E257">
            <v>0</v>
          </cell>
        </row>
        <row r="258">
          <cell r="B258">
            <v>0</v>
          </cell>
          <cell r="E258">
            <v>0</v>
          </cell>
        </row>
        <row r="259">
          <cell r="B259">
            <v>85344</v>
          </cell>
          <cell r="E259">
            <v>6972</v>
          </cell>
        </row>
        <row r="260">
          <cell r="B260">
            <v>0</v>
          </cell>
          <cell r="E260">
            <v>0</v>
          </cell>
        </row>
        <row r="261">
          <cell r="B261">
            <v>85347</v>
          </cell>
          <cell r="E261">
            <v>25000</v>
          </cell>
        </row>
        <row r="262">
          <cell r="B262">
            <v>0</v>
          </cell>
          <cell r="E262">
            <v>0</v>
          </cell>
        </row>
        <row r="263">
          <cell r="B263">
            <v>85348</v>
          </cell>
          <cell r="E263">
            <v>5492</v>
          </cell>
        </row>
        <row r="264">
          <cell r="B264">
            <v>0</v>
          </cell>
          <cell r="E264">
            <v>0</v>
          </cell>
        </row>
        <row r="265">
          <cell r="B265">
            <v>85349</v>
          </cell>
          <cell r="E265">
            <v>25000</v>
          </cell>
        </row>
        <row r="266">
          <cell r="B266">
            <v>0</v>
          </cell>
          <cell r="E266">
            <v>0</v>
          </cell>
        </row>
        <row r="267">
          <cell r="B267">
            <v>85351</v>
          </cell>
          <cell r="E267">
            <v>6020</v>
          </cell>
        </row>
        <row r="268">
          <cell r="B268">
            <v>0</v>
          </cell>
          <cell r="E268">
            <v>0</v>
          </cell>
        </row>
        <row r="269">
          <cell r="B269">
            <v>85483</v>
          </cell>
          <cell r="E269">
            <v>15656.34</v>
          </cell>
        </row>
        <row r="270">
          <cell r="B270">
            <v>0</v>
          </cell>
          <cell r="E270">
            <v>0</v>
          </cell>
        </row>
        <row r="271">
          <cell r="B271">
            <v>85503</v>
          </cell>
          <cell r="E271">
            <v>1600</v>
          </cell>
        </row>
        <row r="272">
          <cell r="B272">
            <v>0</v>
          </cell>
          <cell r="E272">
            <v>0</v>
          </cell>
        </row>
        <row r="273">
          <cell r="B273">
            <v>85549</v>
          </cell>
          <cell r="E273">
            <v>0</v>
          </cell>
        </row>
        <row r="274">
          <cell r="B274">
            <v>0</v>
          </cell>
          <cell r="E274">
            <v>0</v>
          </cell>
        </row>
        <row r="275">
          <cell r="B275">
            <v>85552</v>
          </cell>
          <cell r="E275">
            <v>4177.5600000000004</v>
          </cell>
        </row>
        <row r="276">
          <cell r="B276">
            <v>0</v>
          </cell>
          <cell r="E276">
            <v>0</v>
          </cell>
        </row>
        <row r="277">
          <cell r="B277">
            <v>85553</v>
          </cell>
          <cell r="E277">
            <v>3676</v>
          </cell>
        </row>
        <row r="278">
          <cell r="B278">
            <v>0</v>
          </cell>
          <cell r="E278">
            <v>0</v>
          </cell>
        </row>
        <row r="279">
          <cell r="B279">
            <v>85559</v>
          </cell>
          <cell r="E279">
            <v>-812.18</v>
          </cell>
        </row>
        <row r="280">
          <cell r="B280">
            <v>0</v>
          </cell>
          <cell r="E280">
            <v>0</v>
          </cell>
        </row>
        <row r="281">
          <cell r="B281">
            <v>85561</v>
          </cell>
          <cell r="E281">
            <v>-4975.1000000000004</v>
          </cell>
        </row>
        <row r="282">
          <cell r="B282">
            <v>0</v>
          </cell>
          <cell r="E282">
            <v>0</v>
          </cell>
        </row>
        <row r="283">
          <cell r="B283">
            <v>85563</v>
          </cell>
          <cell r="E283">
            <v>-3471.96</v>
          </cell>
        </row>
        <row r="284">
          <cell r="B284">
            <v>0</v>
          </cell>
          <cell r="E284">
            <v>0</v>
          </cell>
        </row>
        <row r="285">
          <cell r="B285">
            <v>85564</v>
          </cell>
          <cell r="E285">
            <v>-419.57</v>
          </cell>
        </row>
        <row r="286">
          <cell r="B286">
            <v>0</v>
          </cell>
          <cell r="E286">
            <v>0</v>
          </cell>
        </row>
        <row r="287">
          <cell r="B287">
            <v>85566</v>
          </cell>
          <cell r="E287">
            <v>2263.2600000000002</v>
          </cell>
        </row>
        <row r="288">
          <cell r="B288">
            <v>0</v>
          </cell>
          <cell r="E288">
            <v>0</v>
          </cell>
        </row>
        <row r="289">
          <cell r="B289">
            <v>85596</v>
          </cell>
          <cell r="E289">
            <v>9706.02</v>
          </cell>
        </row>
        <row r="290">
          <cell r="B290">
            <v>0</v>
          </cell>
          <cell r="E290">
            <v>0</v>
          </cell>
        </row>
        <row r="291">
          <cell r="B291">
            <v>85597</v>
          </cell>
          <cell r="E291">
            <v>14025.19</v>
          </cell>
        </row>
        <row r="292">
          <cell r="B292">
            <v>0</v>
          </cell>
          <cell r="E292">
            <v>0</v>
          </cell>
        </row>
        <row r="293">
          <cell r="B293">
            <v>85598</v>
          </cell>
          <cell r="E293">
            <v>6707.91</v>
          </cell>
        </row>
        <row r="294">
          <cell r="B294">
            <v>0</v>
          </cell>
          <cell r="E294">
            <v>0</v>
          </cell>
        </row>
        <row r="295">
          <cell r="B295">
            <v>85647</v>
          </cell>
          <cell r="E295">
            <v>-141.09</v>
          </cell>
        </row>
        <row r="296">
          <cell r="B296">
            <v>0</v>
          </cell>
          <cell r="E296">
            <v>0</v>
          </cell>
        </row>
        <row r="297">
          <cell r="B297">
            <v>85659</v>
          </cell>
          <cell r="E297">
            <v>0</v>
          </cell>
        </row>
        <row r="298">
          <cell r="B298">
            <v>0</v>
          </cell>
          <cell r="E298">
            <v>0</v>
          </cell>
        </row>
        <row r="299">
          <cell r="B299">
            <v>85689</v>
          </cell>
          <cell r="E299">
            <v>-3040.34</v>
          </cell>
        </row>
        <row r="300">
          <cell r="B300">
            <v>0</v>
          </cell>
          <cell r="E300">
            <v>0</v>
          </cell>
        </row>
        <row r="301">
          <cell r="B301">
            <v>85698</v>
          </cell>
          <cell r="E301">
            <v>8114.08</v>
          </cell>
        </row>
        <row r="302">
          <cell r="B302">
            <v>0</v>
          </cell>
          <cell r="E302">
            <v>0</v>
          </cell>
        </row>
        <row r="303">
          <cell r="B303">
            <v>85699</v>
          </cell>
          <cell r="E303">
            <v>9062.5300000000007</v>
          </cell>
        </row>
        <row r="304">
          <cell r="B304">
            <v>0</v>
          </cell>
          <cell r="E304">
            <v>0</v>
          </cell>
        </row>
        <row r="305">
          <cell r="B305">
            <v>85718</v>
          </cell>
          <cell r="E305">
            <v>11135.04</v>
          </cell>
        </row>
        <row r="306">
          <cell r="B306">
            <v>0</v>
          </cell>
          <cell r="E306">
            <v>0</v>
          </cell>
        </row>
        <row r="307">
          <cell r="B307">
            <v>85747</v>
          </cell>
          <cell r="E307">
            <v>3988.17</v>
          </cell>
        </row>
        <row r="308">
          <cell r="B308">
            <v>0</v>
          </cell>
          <cell r="E308">
            <v>0</v>
          </cell>
        </row>
        <row r="309">
          <cell r="B309">
            <v>85771</v>
          </cell>
          <cell r="E309">
            <v>-2719.04</v>
          </cell>
        </row>
        <row r="310">
          <cell r="B310">
            <v>0</v>
          </cell>
          <cell r="E310">
            <v>0</v>
          </cell>
        </row>
        <row r="311">
          <cell r="B311">
            <v>85774</v>
          </cell>
          <cell r="E311">
            <v>-1701.33</v>
          </cell>
        </row>
        <row r="312">
          <cell r="B312">
            <v>0</v>
          </cell>
          <cell r="E312">
            <v>0</v>
          </cell>
        </row>
        <row r="313">
          <cell r="B313">
            <v>85776</v>
          </cell>
          <cell r="E313">
            <v>12224.91</v>
          </cell>
        </row>
        <row r="314">
          <cell r="B314">
            <v>0</v>
          </cell>
          <cell r="E314">
            <v>0</v>
          </cell>
        </row>
        <row r="315">
          <cell r="B315">
            <v>85784</v>
          </cell>
          <cell r="E315">
            <v>21508.38</v>
          </cell>
        </row>
        <row r="316">
          <cell r="B316">
            <v>0</v>
          </cell>
          <cell r="E316">
            <v>0</v>
          </cell>
        </row>
        <row r="317">
          <cell r="B317">
            <v>85826</v>
          </cell>
          <cell r="E317">
            <v>-2727.68</v>
          </cell>
        </row>
        <row r="318">
          <cell r="B318">
            <v>0</v>
          </cell>
          <cell r="E318">
            <v>0</v>
          </cell>
        </row>
        <row r="319">
          <cell r="B319">
            <v>85831</v>
          </cell>
          <cell r="E319">
            <v>0</v>
          </cell>
        </row>
        <row r="320">
          <cell r="B320">
            <v>0</v>
          </cell>
          <cell r="E320">
            <v>0</v>
          </cell>
        </row>
        <row r="321">
          <cell r="B321">
            <v>85856</v>
          </cell>
          <cell r="E321">
            <v>5000</v>
          </cell>
        </row>
        <row r="322">
          <cell r="B322">
            <v>0</v>
          </cell>
          <cell r="E322">
            <v>0</v>
          </cell>
        </row>
        <row r="323">
          <cell r="B323">
            <v>85858</v>
          </cell>
          <cell r="E323">
            <v>6187.29</v>
          </cell>
        </row>
        <row r="324">
          <cell r="B324">
            <v>0</v>
          </cell>
          <cell r="E324">
            <v>0</v>
          </cell>
        </row>
        <row r="325">
          <cell r="B325">
            <v>85859</v>
          </cell>
          <cell r="E325">
            <v>6108.61</v>
          </cell>
        </row>
        <row r="326">
          <cell r="B326">
            <v>0</v>
          </cell>
          <cell r="E326">
            <v>0</v>
          </cell>
        </row>
        <row r="327">
          <cell r="B327">
            <v>85862</v>
          </cell>
          <cell r="E327">
            <v>14670.72</v>
          </cell>
        </row>
        <row r="328">
          <cell r="B328">
            <v>0</v>
          </cell>
          <cell r="E328">
            <v>0</v>
          </cell>
        </row>
        <row r="329">
          <cell r="B329">
            <v>85884</v>
          </cell>
          <cell r="E329">
            <v>10222.1</v>
          </cell>
        </row>
        <row r="330">
          <cell r="B330">
            <v>0</v>
          </cell>
          <cell r="E330">
            <v>0</v>
          </cell>
        </row>
        <row r="331">
          <cell r="B331">
            <v>85897</v>
          </cell>
          <cell r="E331">
            <v>8051.94</v>
          </cell>
        </row>
        <row r="332">
          <cell r="B332">
            <v>0</v>
          </cell>
          <cell r="E332">
            <v>0</v>
          </cell>
        </row>
        <row r="333">
          <cell r="B333">
            <v>85898</v>
          </cell>
          <cell r="E333">
            <v>6408.44</v>
          </cell>
        </row>
        <row r="334">
          <cell r="B334">
            <v>0</v>
          </cell>
          <cell r="E334">
            <v>0</v>
          </cell>
        </row>
        <row r="335">
          <cell r="B335">
            <v>85899</v>
          </cell>
          <cell r="E335">
            <v>16107.41</v>
          </cell>
        </row>
        <row r="336">
          <cell r="B336">
            <v>0</v>
          </cell>
          <cell r="E336">
            <v>0</v>
          </cell>
        </row>
        <row r="337">
          <cell r="B337">
            <v>85903</v>
          </cell>
          <cell r="E337">
            <v>-665</v>
          </cell>
        </row>
        <row r="338">
          <cell r="B338">
            <v>0</v>
          </cell>
          <cell r="E338">
            <v>0</v>
          </cell>
        </row>
        <row r="339">
          <cell r="B339">
            <v>85904</v>
          </cell>
          <cell r="E339">
            <v>24742.29</v>
          </cell>
        </row>
        <row r="340">
          <cell r="B340">
            <v>0</v>
          </cell>
          <cell r="E340">
            <v>0</v>
          </cell>
        </row>
        <row r="341">
          <cell r="B341">
            <v>85906</v>
          </cell>
          <cell r="E341">
            <v>-8870</v>
          </cell>
        </row>
        <row r="342">
          <cell r="B342">
            <v>0</v>
          </cell>
          <cell r="E342">
            <v>0</v>
          </cell>
        </row>
        <row r="343">
          <cell r="B343">
            <v>85907</v>
          </cell>
          <cell r="E343">
            <v>19535.580000000002</v>
          </cell>
        </row>
        <row r="344">
          <cell r="B344">
            <v>0</v>
          </cell>
          <cell r="E344">
            <v>0</v>
          </cell>
        </row>
        <row r="345">
          <cell r="B345">
            <v>85908</v>
          </cell>
          <cell r="E345">
            <v>14105.49</v>
          </cell>
        </row>
        <row r="346">
          <cell r="B346">
            <v>0</v>
          </cell>
          <cell r="E346">
            <v>0</v>
          </cell>
        </row>
        <row r="347">
          <cell r="B347">
            <v>85909</v>
          </cell>
          <cell r="E347">
            <v>17465.64</v>
          </cell>
        </row>
        <row r="348">
          <cell r="B348">
            <v>0</v>
          </cell>
          <cell r="E348">
            <v>0</v>
          </cell>
        </row>
        <row r="349">
          <cell r="B349">
            <v>85933</v>
          </cell>
          <cell r="E349">
            <v>10208.48</v>
          </cell>
        </row>
        <row r="350">
          <cell r="B350">
            <v>0</v>
          </cell>
          <cell r="E350">
            <v>0</v>
          </cell>
        </row>
        <row r="351">
          <cell r="B351">
            <v>85934</v>
          </cell>
          <cell r="E351">
            <v>9313.73</v>
          </cell>
        </row>
        <row r="352">
          <cell r="B352">
            <v>0</v>
          </cell>
          <cell r="E352">
            <v>0</v>
          </cell>
        </row>
        <row r="353">
          <cell r="B353">
            <v>85989</v>
          </cell>
          <cell r="E353">
            <v>-107.84</v>
          </cell>
        </row>
        <row r="354">
          <cell r="B354">
            <v>0</v>
          </cell>
          <cell r="E354">
            <v>0</v>
          </cell>
        </row>
        <row r="355">
          <cell r="B355">
            <v>203050</v>
          </cell>
          <cell r="E355">
            <v>6177.99</v>
          </cell>
        </row>
        <row r="356">
          <cell r="B356">
            <v>0</v>
          </cell>
          <cell r="E356">
            <v>0</v>
          </cell>
        </row>
        <row r="357">
          <cell r="B357">
            <v>204353</v>
          </cell>
          <cell r="E357">
            <v>10896.27</v>
          </cell>
        </row>
        <row r="358">
          <cell r="B358">
            <v>0</v>
          </cell>
          <cell r="E358">
            <v>0</v>
          </cell>
        </row>
        <row r="359">
          <cell r="B359">
            <v>205050</v>
          </cell>
          <cell r="E359">
            <v>9812.08</v>
          </cell>
        </row>
        <row r="360">
          <cell r="B360">
            <v>0</v>
          </cell>
          <cell r="E360">
            <v>0</v>
          </cell>
        </row>
        <row r="361">
          <cell r="B361">
            <v>205051</v>
          </cell>
          <cell r="E361">
            <v>7626.04</v>
          </cell>
        </row>
        <row r="362">
          <cell r="B362">
            <v>0</v>
          </cell>
          <cell r="E362">
            <v>0</v>
          </cell>
        </row>
        <row r="363">
          <cell r="B363">
            <v>205052</v>
          </cell>
          <cell r="E363">
            <v>4742.04</v>
          </cell>
        </row>
        <row r="364">
          <cell r="B364">
            <v>0</v>
          </cell>
          <cell r="E364">
            <v>0</v>
          </cell>
        </row>
        <row r="365">
          <cell r="B365">
            <v>205053</v>
          </cell>
          <cell r="E365">
            <v>3711.65</v>
          </cell>
        </row>
        <row r="366">
          <cell r="B366">
            <v>0</v>
          </cell>
          <cell r="E366">
            <v>0</v>
          </cell>
        </row>
        <row r="367">
          <cell r="B367">
            <v>205950</v>
          </cell>
          <cell r="E367">
            <v>12445</v>
          </cell>
        </row>
        <row r="368">
          <cell r="B368">
            <v>0</v>
          </cell>
          <cell r="E368">
            <v>0</v>
          </cell>
        </row>
        <row r="369">
          <cell r="B369">
            <v>205951</v>
          </cell>
          <cell r="E369">
            <v>25000</v>
          </cell>
        </row>
        <row r="370">
          <cell r="B370">
            <v>0</v>
          </cell>
          <cell r="E370">
            <v>0</v>
          </cell>
        </row>
        <row r="371">
          <cell r="B371">
            <v>205956</v>
          </cell>
          <cell r="E371">
            <v>26232.38</v>
          </cell>
        </row>
        <row r="372">
          <cell r="B372">
            <v>0</v>
          </cell>
          <cell r="E372">
            <v>0</v>
          </cell>
        </row>
        <row r="373">
          <cell r="B373">
            <v>205957</v>
          </cell>
          <cell r="E373">
            <v>0</v>
          </cell>
        </row>
        <row r="374">
          <cell r="B374">
            <v>0</v>
          </cell>
          <cell r="E374">
            <v>0</v>
          </cell>
        </row>
        <row r="375">
          <cell r="B375">
            <v>205958</v>
          </cell>
          <cell r="E375">
            <v>25000</v>
          </cell>
        </row>
        <row r="376">
          <cell r="B376">
            <v>0</v>
          </cell>
          <cell r="E376">
            <v>0</v>
          </cell>
        </row>
        <row r="377">
          <cell r="B377">
            <v>205961</v>
          </cell>
          <cell r="E377">
            <v>25000</v>
          </cell>
        </row>
        <row r="378">
          <cell r="B378">
            <v>0</v>
          </cell>
          <cell r="E378">
            <v>0</v>
          </cell>
        </row>
        <row r="379">
          <cell r="B379">
            <v>205965</v>
          </cell>
          <cell r="E379">
            <v>25000</v>
          </cell>
        </row>
        <row r="380">
          <cell r="B380">
            <v>0</v>
          </cell>
          <cell r="E380">
            <v>0</v>
          </cell>
        </row>
        <row r="381">
          <cell r="B381">
            <v>207050</v>
          </cell>
          <cell r="E381">
            <v>12564.91</v>
          </cell>
        </row>
        <row r="382">
          <cell r="B382">
            <v>0</v>
          </cell>
          <cell r="E382">
            <v>0</v>
          </cell>
        </row>
        <row r="383">
          <cell r="B383">
            <v>207951</v>
          </cell>
          <cell r="E383">
            <v>1491.18</v>
          </cell>
        </row>
        <row r="384">
          <cell r="B384">
            <v>0</v>
          </cell>
          <cell r="E384">
            <v>0</v>
          </cell>
        </row>
        <row r="385">
          <cell r="B385">
            <v>207952</v>
          </cell>
          <cell r="E385">
            <v>32881.64</v>
          </cell>
        </row>
        <row r="386">
          <cell r="B386">
            <v>0</v>
          </cell>
          <cell r="E386">
            <v>0</v>
          </cell>
        </row>
        <row r="387">
          <cell r="B387">
            <v>207956</v>
          </cell>
          <cell r="E387">
            <v>25000</v>
          </cell>
        </row>
        <row r="388">
          <cell r="B388">
            <v>0</v>
          </cell>
          <cell r="E388">
            <v>0</v>
          </cell>
        </row>
        <row r="389">
          <cell r="B389">
            <v>207958</v>
          </cell>
          <cell r="E389">
            <v>37469.71</v>
          </cell>
        </row>
        <row r="390">
          <cell r="B390">
            <v>0</v>
          </cell>
          <cell r="E390">
            <v>0</v>
          </cell>
        </row>
        <row r="391">
          <cell r="B391">
            <v>208750</v>
          </cell>
          <cell r="E391">
            <v>11229.94</v>
          </cell>
        </row>
        <row r="392">
          <cell r="B392">
            <v>0</v>
          </cell>
          <cell r="E392">
            <v>0</v>
          </cell>
        </row>
        <row r="393">
          <cell r="B393">
            <v>208751</v>
          </cell>
          <cell r="E393">
            <v>7448.21</v>
          </cell>
        </row>
        <row r="394">
          <cell r="B394">
            <v>0</v>
          </cell>
          <cell r="E394">
            <v>0</v>
          </cell>
        </row>
        <row r="395">
          <cell r="B395">
            <v>209753</v>
          </cell>
          <cell r="E395">
            <v>25000</v>
          </cell>
        </row>
        <row r="396">
          <cell r="B396">
            <v>0</v>
          </cell>
          <cell r="E396">
            <v>0</v>
          </cell>
        </row>
        <row r="397">
          <cell r="B397">
            <v>209755</v>
          </cell>
          <cell r="E397">
            <v>19677.62</v>
          </cell>
        </row>
        <row r="398">
          <cell r="B398">
            <v>0</v>
          </cell>
          <cell r="E398">
            <v>0</v>
          </cell>
        </row>
        <row r="399">
          <cell r="B399">
            <v>209756</v>
          </cell>
          <cell r="E399">
            <v>3654.61</v>
          </cell>
        </row>
        <row r="400">
          <cell r="B400">
            <v>0</v>
          </cell>
          <cell r="E400">
            <v>0</v>
          </cell>
        </row>
        <row r="401">
          <cell r="B401">
            <v>209757</v>
          </cell>
          <cell r="E401">
            <v>14.84</v>
          </cell>
        </row>
        <row r="402">
          <cell r="B402">
            <v>0</v>
          </cell>
          <cell r="E402">
            <v>0</v>
          </cell>
        </row>
        <row r="403">
          <cell r="B403">
            <v>209759</v>
          </cell>
          <cell r="E403">
            <v>18891.47</v>
          </cell>
        </row>
        <row r="404">
          <cell r="B404">
            <v>0</v>
          </cell>
          <cell r="E404">
            <v>0</v>
          </cell>
        </row>
        <row r="405">
          <cell r="B405">
            <v>209760</v>
          </cell>
          <cell r="E405">
            <v>15200.47</v>
          </cell>
        </row>
        <row r="406">
          <cell r="B406">
            <v>0</v>
          </cell>
          <cell r="E406">
            <v>0</v>
          </cell>
        </row>
        <row r="407">
          <cell r="B407">
            <v>209761</v>
          </cell>
          <cell r="E407">
            <v>21269</v>
          </cell>
        </row>
        <row r="408">
          <cell r="B408">
            <v>0</v>
          </cell>
          <cell r="E408">
            <v>0</v>
          </cell>
        </row>
        <row r="409">
          <cell r="B409">
            <v>209762</v>
          </cell>
          <cell r="E409">
            <v>15343.83</v>
          </cell>
        </row>
        <row r="410">
          <cell r="B410">
            <v>0</v>
          </cell>
          <cell r="E410">
            <v>0</v>
          </cell>
        </row>
        <row r="411">
          <cell r="B411">
            <v>209763</v>
          </cell>
          <cell r="E411">
            <v>26632.09</v>
          </cell>
        </row>
        <row r="412">
          <cell r="B412">
            <v>0</v>
          </cell>
          <cell r="E412">
            <v>0</v>
          </cell>
        </row>
        <row r="413">
          <cell r="B413">
            <v>209764</v>
          </cell>
          <cell r="E413">
            <v>19258.38</v>
          </cell>
        </row>
        <row r="414">
          <cell r="B414">
            <v>0</v>
          </cell>
          <cell r="E414">
            <v>0</v>
          </cell>
        </row>
        <row r="415">
          <cell r="B415">
            <v>209775</v>
          </cell>
          <cell r="E415">
            <v>7391.39</v>
          </cell>
        </row>
        <row r="416">
          <cell r="B416">
            <v>0</v>
          </cell>
          <cell r="E416">
            <v>0</v>
          </cell>
        </row>
        <row r="417">
          <cell r="B417">
            <v>211950</v>
          </cell>
          <cell r="E417">
            <v>26085.46</v>
          </cell>
        </row>
        <row r="418">
          <cell r="B418">
            <v>0</v>
          </cell>
          <cell r="E418">
            <v>0</v>
          </cell>
        </row>
        <row r="419">
          <cell r="B419">
            <v>211951</v>
          </cell>
          <cell r="E419">
            <v>25000</v>
          </cell>
        </row>
        <row r="420">
          <cell r="B420">
            <v>0</v>
          </cell>
          <cell r="E420">
            <v>0</v>
          </cell>
        </row>
        <row r="421">
          <cell r="B421">
            <v>213051</v>
          </cell>
          <cell r="E421">
            <v>17459.64</v>
          </cell>
        </row>
        <row r="422">
          <cell r="B422">
            <v>0</v>
          </cell>
          <cell r="E422">
            <v>0</v>
          </cell>
        </row>
        <row r="423">
          <cell r="B423">
            <v>213052</v>
          </cell>
          <cell r="E423">
            <v>19000</v>
          </cell>
        </row>
        <row r="424">
          <cell r="B424">
            <v>0</v>
          </cell>
          <cell r="E424">
            <v>0</v>
          </cell>
        </row>
        <row r="425">
          <cell r="B425">
            <v>213350</v>
          </cell>
          <cell r="E425">
            <v>25000</v>
          </cell>
        </row>
        <row r="426">
          <cell r="B426">
            <v>0</v>
          </cell>
          <cell r="E426">
            <v>0</v>
          </cell>
        </row>
        <row r="427">
          <cell r="B427">
            <v>213351</v>
          </cell>
          <cell r="E427">
            <v>0</v>
          </cell>
        </row>
        <row r="428">
          <cell r="B428">
            <v>0</v>
          </cell>
          <cell r="E428">
            <v>0</v>
          </cell>
        </row>
        <row r="429">
          <cell r="B429">
            <v>213352</v>
          </cell>
          <cell r="E429">
            <v>17100</v>
          </cell>
        </row>
        <row r="430">
          <cell r="B430">
            <v>0</v>
          </cell>
          <cell r="E430">
            <v>0</v>
          </cell>
        </row>
        <row r="431">
          <cell r="B431">
            <v>213354</v>
          </cell>
          <cell r="E431">
            <v>15630.65</v>
          </cell>
        </row>
        <row r="432">
          <cell r="B432">
            <v>0</v>
          </cell>
          <cell r="E432">
            <v>0</v>
          </cell>
        </row>
        <row r="433">
          <cell r="B433">
            <v>213551</v>
          </cell>
          <cell r="E433">
            <v>3745.65</v>
          </cell>
        </row>
        <row r="434">
          <cell r="B434">
            <v>0</v>
          </cell>
          <cell r="E434">
            <v>0</v>
          </cell>
        </row>
        <row r="435">
          <cell r="B435">
            <v>213850</v>
          </cell>
          <cell r="E435">
            <v>25000</v>
          </cell>
        </row>
        <row r="436">
          <cell r="B436">
            <v>0</v>
          </cell>
          <cell r="E436">
            <v>0</v>
          </cell>
        </row>
        <row r="437">
          <cell r="B437">
            <v>214205</v>
          </cell>
          <cell r="E437">
            <v>0</v>
          </cell>
        </row>
        <row r="438">
          <cell r="B438">
            <v>0</v>
          </cell>
          <cell r="E438">
            <v>0</v>
          </cell>
        </row>
        <row r="439">
          <cell r="B439">
            <v>214207</v>
          </cell>
          <cell r="E439">
            <v>0</v>
          </cell>
        </row>
        <row r="440">
          <cell r="B440">
            <v>0</v>
          </cell>
          <cell r="E440">
            <v>0</v>
          </cell>
        </row>
        <row r="441">
          <cell r="B441">
            <v>214210</v>
          </cell>
          <cell r="E441">
            <v>0</v>
          </cell>
        </row>
        <row r="442">
          <cell r="B442">
            <v>0</v>
          </cell>
          <cell r="E442">
            <v>0</v>
          </cell>
        </row>
        <row r="443">
          <cell r="B443">
            <v>214214</v>
          </cell>
          <cell r="E443">
            <v>0</v>
          </cell>
        </row>
        <row r="444">
          <cell r="B444">
            <v>0</v>
          </cell>
          <cell r="E444">
            <v>0</v>
          </cell>
        </row>
        <row r="445">
          <cell r="B445">
            <v>214215</v>
          </cell>
          <cell r="E445">
            <v>0</v>
          </cell>
        </row>
        <row r="446">
          <cell r="B446">
            <v>0</v>
          </cell>
          <cell r="E446">
            <v>0</v>
          </cell>
        </row>
        <row r="447">
          <cell r="B447">
            <v>214216</v>
          </cell>
          <cell r="E447">
            <v>0</v>
          </cell>
        </row>
        <row r="448">
          <cell r="B448">
            <v>0</v>
          </cell>
          <cell r="E448">
            <v>0</v>
          </cell>
        </row>
        <row r="449">
          <cell r="B449">
            <v>214217</v>
          </cell>
          <cell r="E449">
            <v>0</v>
          </cell>
        </row>
        <row r="450">
          <cell r="B450">
            <v>0</v>
          </cell>
          <cell r="E450">
            <v>0</v>
          </cell>
        </row>
        <row r="451">
          <cell r="B451">
            <v>214651</v>
          </cell>
          <cell r="E451">
            <v>24967.97</v>
          </cell>
        </row>
        <row r="452">
          <cell r="B452">
            <v>0</v>
          </cell>
          <cell r="E452">
            <v>0</v>
          </cell>
        </row>
        <row r="453">
          <cell r="B453">
            <v>214652</v>
          </cell>
          <cell r="E453">
            <v>5595.42</v>
          </cell>
        </row>
        <row r="454">
          <cell r="B454">
            <v>0</v>
          </cell>
          <cell r="E454">
            <v>0</v>
          </cell>
        </row>
        <row r="455">
          <cell r="B455">
            <v>214653</v>
          </cell>
          <cell r="E455">
            <v>10969.79</v>
          </cell>
        </row>
        <row r="456">
          <cell r="B456">
            <v>0</v>
          </cell>
          <cell r="E456">
            <v>0</v>
          </cell>
        </row>
        <row r="457">
          <cell r="B457">
            <v>214654</v>
          </cell>
          <cell r="E457">
            <v>5972.13</v>
          </cell>
        </row>
        <row r="458">
          <cell r="B458">
            <v>0</v>
          </cell>
          <cell r="E458">
            <v>0</v>
          </cell>
        </row>
        <row r="459">
          <cell r="B459">
            <v>214657</v>
          </cell>
          <cell r="E459">
            <v>24962.92</v>
          </cell>
        </row>
        <row r="460">
          <cell r="B460">
            <v>0</v>
          </cell>
          <cell r="E460">
            <v>0</v>
          </cell>
        </row>
        <row r="461">
          <cell r="B461">
            <v>214851</v>
          </cell>
          <cell r="E461">
            <v>11904.04</v>
          </cell>
        </row>
        <row r="462">
          <cell r="B462">
            <v>0</v>
          </cell>
          <cell r="E462">
            <v>0</v>
          </cell>
        </row>
        <row r="463">
          <cell r="B463">
            <v>214852</v>
          </cell>
          <cell r="E463">
            <v>9201.5300000000007</v>
          </cell>
        </row>
        <row r="464">
          <cell r="B464">
            <v>0</v>
          </cell>
          <cell r="E464">
            <v>0</v>
          </cell>
        </row>
        <row r="465">
          <cell r="B465">
            <v>214853</v>
          </cell>
          <cell r="E465">
            <v>8243.94</v>
          </cell>
        </row>
        <row r="466">
          <cell r="B466">
            <v>0</v>
          </cell>
          <cell r="E466">
            <v>0</v>
          </cell>
        </row>
        <row r="467">
          <cell r="B467">
            <v>214854</v>
          </cell>
          <cell r="E467">
            <v>6224.79</v>
          </cell>
        </row>
        <row r="468">
          <cell r="B468">
            <v>0</v>
          </cell>
          <cell r="E468">
            <v>0</v>
          </cell>
        </row>
        <row r="469">
          <cell r="B469">
            <v>214855</v>
          </cell>
          <cell r="E469">
            <v>4996.03</v>
          </cell>
        </row>
        <row r="470">
          <cell r="B470">
            <v>0</v>
          </cell>
          <cell r="E470">
            <v>0</v>
          </cell>
        </row>
        <row r="471">
          <cell r="B471">
            <v>214856</v>
          </cell>
          <cell r="E471">
            <v>25000</v>
          </cell>
        </row>
        <row r="472">
          <cell r="B472">
            <v>0</v>
          </cell>
          <cell r="E472">
            <v>0</v>
          </cell>
        </row>
        <row r="473">
          <cell r="B473">
            <v>214857</v>
          </cell>
          <cell r="E473">
            <v>24883.93</v>
          </cell>
        </row>
        <row r="474">
          <cell r="B474">
            <v>0</v>
          </cell>
          <cell r="E474">
            <v>0</v>
          </cell>
        </row>
        <row r="475">
          <cell r="B475">
            <v>214863</v>
          </cell>
          <cell r="E475">
            <v>9985.17</v>
          </cell>
        </row>
        <row r="476">
          <cell r="B476">
            <v>0</v>
          </cell>
          <cell r="E476">
            <v>0</v>
          </cell>
        </row>
        <row r="477">
          <cell r="B477">
            <v>215405</v>
          </cell>
          <cell r="E477">
            <v>0</v>
          </cell>
        </row>
        <row r="478">
          <cell r="B478">
            <v>0</v>
          </cell>
          <cell r="E478">
            <v>0</v>
          </cell>
        </row>
        <row r="479">
          <cell r="B479">
            <v>215407</v>
          </cell>
          <cell r="E479">
            <v>0</v>
          </cell>
        </row>
        <row r="480">
          <cell r="B480">
            <v>0</v>
          </cell>
          <cell r="E480">
            <v>0</v>
          </cell>
        </row>
        <row r="481">
          <cell r="B481">
            <v>215414</v>
          </cell>
          <cell r="E481">
            <v>0</v>
          </cell>
        </row>
        <row r="482">
          <cell r="B482">
            <v>0</v>
          </cell>
          <cell r="E482">
            <v>0</v>
          </cell>
        </row>
        <row r="483">
          <cell r="B483">
            <v>215415</v>
          </cell>
          <cell r="E483">
            <v>0</v>
          </cell>
        </row>
        <row r="484">
          <cell r="B484">
            <v>0</v>
          </cell>
          <cell r="E484">
            <v>0</v>
          </cell>
        </row>
        <row r="485">
          <cell r="B485">
            <v>215450</v>
          </cell>
          <cell r="E485">
            <v>25000.01</v>
          </cell>
        </row>
        <row r="486">
          <cell r="B486">
            <v>0</v>
          </cell>
          <cell r="E486">
            <v>0</v>
          </cell>
        </row>
        <row r="487">
          <cell r="B487">
            <v>215452</v>
          </cell>
          <cell r="E487">
            <v>22231.279999999999</v>
          </cell>
        </row>
        <row r="488">
          <cell r="B488">
            <v>0</v>
          </cell>
          <cell r="E488">
            <v>0</v>
          </cell>
        </row>
        <row r="489">
          <cell r="B489">
            <v>215453</v>
          </cell>
          <cell r="E489">
            <v>12503.87</v>
          </cell>
        </row>
        <row r="490">
          <cell r="B490">
            <v>0</v>
          </cell>
          <cell r="E490">
            <v>0</v>
          </cell>
        </row>
        <row r="491">
          <cell r="B491">
            <v>215458</v>
          </cell>
          <cell r="E491">
            <v>6151.09</v>
          </cell>
        </row>
        <row r="492">
          <cell r="B492">
            <v>0</v>
          </cell>
          <cell r="E492">
            <v>0</v>
          </cell>
        </row>
        <row r="493">
          <cell r="B493">
            <v>215461</v>
          </cell>
          <cell r="E493">
            <v>6541.12</v>
          </cell>
        </row>
        <row r="494">
          <cell r="B494">
            <v>0</v>
          </cell>
          <cell r="E494">
            <v>0</v>
          </cell>
        </row>
        <row r="495">
          <cell r="B495">
            <v>215850</v>
          </cell>
          <cell r="E495">
            <v>10352.92</v>
          </cell>
        </row>
        <row r="496">
          <cell r="B496">
            <v>0</v>
          </cell>
          <cell r="E496">
            <v>0</v>
          </cell>
        </row>
        <row r="497">
          <cell r="B497">
            <v>215863</v>
          </cell>
          <cell r="E497">
            <v>3466.99</v>
          </cell>
        </row>
        <row r="498">
          <cell r="B498">
            <v>0</v>
          </cell>
          <cell r="E498">
            <v>0</v>
          </cell>
        </row>
        <row r="499">
          <cell r="B499">
            <v>215864</v>
          </cell>
          <cell r="E499">
            <v>715.22</v>
          </cell>
        </row>
        <row r="500">
          <cell r="B500">
            <v>0</v>
          </cell>
          <cell r="E500">
            <v>0</v>
          </cell>
        </row>
        <row r="501">
          <cell r="B501">
            <v>215868</v>
          </cell>
          <cell r="E501">
            <v>3750.5</v>
          </cell>
        </row>
        <row r="502">
          <cell r="B502">
            <v>0</v>
          </cell>
          <cell r="E502">
            <v>0</v>
          </cell>
        </row>
        <row r="503">
          <cell r="B503">
            <v>215870</v>
          </cell>
          <cell r="E503">
            <v>25000</v>
          </cell>
        </row>
        <row r="504">
          <cell r="B504">
            <v>0</v>
          </cell>
          <cell r="E504">
            <v>0</v>
          </cell>
        </row>
        <row r="505">
          <cell r="B505">
            <v>215871</v>
          </cell>
          <cell r="E505">
            <v>6429.43</v>
          </cell>
        </row>
        <row r="506">
          <cell r="B506">
            <v>0</v>
          </cell>
          <cell r="E506">
            <v>0</v>
          </cell>
        </row>
        <row r="507">
          <cell r="B507">
            <v>216350</v>
          </cell>
          <cell r="E507">
            <v>25000</v>
          </cell>
        </row>
        <row r="508">
          <cell r="B508">
            <v>0</v>
          </cell>
          <cell r="E508">
            <v>0</v>
          </cell>
        </row>
        <row r="509">
          <cell r="B509">
            <v>216352</v>
          </cell>
          <cell r="E509">
            <v>19900</v>
          </cell>
        </row>
        <row r="510">
          <cell r="B510">
            <v>0</v>
          </cell>
          <cell r="E510">
            <v>0</v>
          </cell>
        </row>
        <row r="511">
          <cell r="B511">
            <v>216802</v>
          </cell>
          <cell r="E511">
            <v>0</v>
          </cell>
        </row>
        <row r="512">
          <cell r="B512">
            <v>0</v>
          </cell>
          <cell r="E512">
            <v>0</v>
          </cell>
        </row>
        <row r="513">
          <cell r="B513">
            <v>216804</v>
          </cell>
          <cell r="E513">
            <v>0</v>
          </cell>
        </row>
        <row r="514">
          <cell r="B514">
            <v>0</v>
          </cell>
          <cell r="E514">
            <v>0</v>
          </cell>
        </row>
        <row r="515">
          <cell r="B515">
            <v>216805</v>
          </cell>
          <cell r="E515">
            <v>0</v>
          </cell>
        </row>
        <row r="516">
          <cell r="B516">
            <v>0</v>
          </cell>
          <cell r="E516">
            <v>0</v>
          </cell>
        </row>
        <row r="517">
          <cell r="B517">
            <v>216807</v>
          </cell>
          <cell r="E517">
            <v>0</v>
          </cell>
        </row>
        <row r="518">
          <cell r="B518">
            <v>0</v>
          </cell>
          <cell r="E518">
            <v>0</v>
          </cell>
        </row>
        <row r="519">
          <cell r="B519">
            <v>216811</v>
          </cell>
          <cell r="E519">
            <v>0</v>
          </cell>
        </row>
        <row r="520">
          <cell r="B520">
            <v>0</v>
          </cell>
          <cell r="E520">
            <v>0</v>
          </cell>
        </row>
        <row r="521">
          <cell r="B521">
            <v>216813</v>
          </cell>
          <cell r="E521">
            <v>0</v>
          </cell>
        </row>
        <row r="522">
          <cell r="B522">
            <v>0</v>
          </cell>
          <cell r="E522">
            <v>0</v>
          </cell>
        </row>
        <row r="523">
          <cell r="B523">
            <v>216814</v>
          </cell>
          <cell r="E523">
            <v>0</v>
          </cell>
        </row>
        <row r="524">
          <cell r="B524">
            <v>0</v>
          </cell>
          <cell r="E524">
            <v>0</v>
          </cell>
        </row>
        <row r="525">
          <cell r="B525">
            <v>216815</v>
          </cell>
          <cell r="E525">
            <v>0</v>
          </cell>
        </row>
        <row r="526">
          <cell r="B526">
            <v>0</v>
          </cell>
          <cell r="E526">
            <v>0</v>
          </cell>
        </row>
        <row r="527">
          <cell r="B527">
            <v>216816</v>
          </cell>
          <cell r="E527">
            <v>0</v>
          </cell>
        </row>
        <row r="528">
          <cell r="B528">
            <v>0</v>
          </cell>
          <cell r="E528">
            <v>0</v>
          </cell>
        </row>
        <row r="529">
          <cell r="B529">
            <v>216817</v>
          </cell>
          <cell r="E529">
            <v>0</v>
          </cell>
        </row>
        <row r="530">
          <cell r="B530">
            <v>0</v>
          </cell>
          <cell r="E530">
            <v>0</v>
          </cell>
        </row>
        <row r="531">
          <cell r="B531">
            <v>216850</v>
          </cell>
          <cell r="E531">
            <v>25000</v>
          </cell>
        </row>
        <row r="532">
          <cell r="B532">
            <v>0</v>
          </cell>
          <cell r="E532">
            <v>0</v>
          </cell>
        </row>
        <row r="533">
          <cell r="B533">
            <v>216851</v>
          </cell>
          <cell r="E533">
            <v>25000</v>
          </cell>
        </row>
        <row r="534">
          <cell r="B534">
            <v>0</v>
          </cell>
          <cell r="E534">
            <v>0</v>
          </cell>
        </row>
        <row r="535">
          <cell r="B535">
            <v>216852</v>
          </cell>
          <cell r="E535">
            <v>2000</v>
          </cell>
        </row>
        <row r="536">
          <cell r="B536">
            <v>0</v>
          </cell>
          <cell r="E536">
            <v>0</v>
          </cell>
        </row>
        <row r="537">
          <cell r="B537">
            <v>217350</v>
          </cell>
          <cell r="E537">
            <v>6407.87</v>
          </cell>
        </row>
        <row r="538">
          <cell r="B538">
            <v>0</v>
          </cell>
          <cell r="E538">
            <v>0</v>
          </cell>
        </row>
        <row r="539">
          <cell r="B539">
            <v>217352</v>
          </cell>
          <cell r="E539">
            <v>5547.27</v>
          </cell>
        </row>
        <row r="540">
          <cell r="B540">
            <v>0</v>
          </cell>
          <cell r="E540">
            <v>0</v>
          </cell>
        </row>
        <row r="541">
          <cell r="B541">
            <v>217353</v>
          </cell>
          <cell r="E541">
            <v>21569.26</v>
          </cell>
        </row>
        <row r="542">
          <cell r="B542">
            <v>0</v>
          </cell>
          <cell r="E542">
            <v>0</v>
          </cell>
        </row>
        <row r="543">
          <cell r="B543">
            <v>217354</v>
          </cell>
          <cell r="E543">
            <v>10000</v>
          </cell>
        </row>
        <row r="544">
          <cell r="B544">
            <v>0</v>
          </cell>
          <cell r="E544">
            <v>0</v>
          </cell>
        </row>
        <row r="545">
          <cell r="B545">
            <v>217355</v>
          </cell>
          <cell r="E545">
            <v>7307.24</v>
          </cell>
        </row>
        <row r="546">
          <cell r="B546">
            <v>0</v>
          </cell>
          <cell r="E546">
            <v>0</v>
          </cell>
        </row>
        <row r="547">
          <cell r="B547">
            <v>217357</v>
          </cell>
          <cell r="E547">
            <v>3900</v>
          </cell>
        </row>
        <row r="548">
          <cell r="B548">
            <v>0</v>
          </cell>
          <cell r="E548">
            <v>0</v>
          </cell>
        </row>
        <row r="549">
          <cell r="B549">
            <v>217360</v>
          </cell>
          <cell r="E549">
            <v>8100</v>
          </cell>
        </row>
        <row r="550">
          <cell r="B550">
            <v>0</v>
          </cell>
          <cell r="E550">
            <v>0</v>
          </cell>
        </row>
        <row r="551">
          <cell r="B551">
            <v>217361</v>
          </cell>
          <cell r="E551">
            <v>14000</v>
          </cell>
        </row>
        <row r="552">
          <cell r="B552">
            <v>0</v>
          </cell>
          <cell r="E552">
            <v>0</v>
          </cell>
        </row>
        <row r="553">
          <cell r="B553">
            <v>218150</v>
          </cell>
          <cell r="E553">
            <v>22998.7</v>
          </cell>
        </row>
        <row r="554">
          <cell r="B554">
            <v>0</v>
          </cell>
          <cell r="E554">
            <v>0</v>
          </cell>
        </row>
        <row r="555">
          <cell r="B555">
            <v>218550</v>
          </cell>
          <cell r="E555">
            <v>17292</v>
          </cell>
        </row>
        <row r="556">
          <cell r="B556">
            <v>0</v>
          </cell>
          <cell r="E556">
            <v>0</v>
          </cell>
        </row>
        <row r="557">
          <cell r="B557">
            <v>223002</v>
          </cell>
          <cell r="E557">
            <v>0</v>
          </cell>
        </row>
        <row r="558">
          <cell r="B558">
            <v>0</v>
          </cell>
          <cell r="E558">
            <v>0</v>
          </cell>
        </row>
        <row r="559">
          <cell r="B559">
            <v>223015</v>
          </cell>
          <cell r="E559">
            <v>0</v>
          </cell>
        </row>
        <row r="560">
          <cell r="B560">
            <v>0</v>
          </cell>
          <cell r="E560">
            <v>0</v>
          </cell>
        </row>
        <row r="561">
          <cell r="B561">
            <v>223099</v>
          </cell>
          <cell r="E561">
            <v>25000</v>
          </cell>
        </row>
        <row r="562">
          <cell r="B562">
            <v>0</v>
          </cell>
          <cell r="E562">
            <v>0</v>
          </cell>
        </row>
        <row r="563">
          <cell r="B563">
            <v>223350</v>
          </cell>
          <cell r="E563">
            <v>0</v>
          </cell>
        </row>
        <row r="564">
          <cell r="B564">
            <v>0</v>
          </cell>
          <cell r="E564">
            <v>0</v>
          </cell>
        </row>
        <row r="565">
          <cell r="B565">
            <v>224100</v>
          </cell>
          <cell r="E565">
            <v>0</v>
          </cell>
        </row>
        <row r="566">
          <cell r="B566">
            <v>0</v>
          </cell>
          <cell r="E566">
            <v>0</v>
          </cell>
        </row>
        <row r="567">
          <cell r="B567">
            <v>224101</v>
          </cell>
          <cell r="E567">
            <v>0</v>
          </cell>
        </row>
        <row r="568">
          <cell r="B568">
            <v>0</v>
          </cell>
          <cell r="E568">
            <v>0</v>
          </cell>
        </row>
        <row r="569">
          <cell r="B569">
            <v>224600</v>
          </cell>
          <cell r="E569">
            <v>0</v>
          </cell>
        </row>
        <row r="570">
          <cell r="B570">
            <v>0</v>
          </cell>
          <cell r="E570">
            <v>0</v>
          </cell>
        </row>
        <row r="571">
          <cell r="B571">
            <v>228450</v>
          </cell>
          <cell r="E571">
            <v>24982.44</v>
          </cell>
        </row>
        <row r="572">
          <cell r="B572">
            <v>0</v>
          </cell>
          <cell r="E572">
            <v>0</v>
          </cell>
        </row>
        <row r="573">
          <cell r="B573">
            <v>228850</v>
          </cell>
          <cell r="E573">
            <v>25000</v>
          </cell>
        </row>
      </sheetData>
      <sheetData sheetId="2" refreshError="1">
        <row r="9">
          <cell r="B9">
            <v>10540</v>
          </cell>
          <cell r="E9">
            <v>32249.33</v>
          </cell>
        </row>
        <row r="10">
          <cell r="B10">
            <v>0</v>
          </cell>
          <cell r="E10">
            <v>0</v>
          </cell>
        </row>
        <row r="11">
          <cell r="B11">
            <v>10545</v>
          </cell>
          <cell r="E11">
            <v>-1990.71</v>
          </cell>
        </row>
        <row r="12">
          <cell r="B12">
            <v>0</v>
          </cell>
          <cell r="E12">
            <v>0</v>
          </cell>
        </row>
        <row r="13">
          <cell r="B13">
            <v>34186</v>
          </cell>
          <cell r="E13">
            <v>26356.21</v>
          </cell>
        </row>
        <row r="14">
          <cell r="B14">
            <v>0</v>
          </cell>
          <cell r="E14">
            <v>0</v>
          </cell>
        </row>
        <row r="15">
          <cell r="B15">
            <v>34543</v>
          </cell>
          <cell r="E15">
            <v>0</v>
          </cell>
        </row>
        <row r="16">
          <cell r="B16">
            <v>0</v>
          </cell>
          <cell r="E16">
            <v>0</v>
          </cell>
        </row>
        <row r="17">
          <cell r="B17">
            <v>34544</v>
          </cell>
          <cell r="E17">
            <v>6863</v>
          </cell>
        </row>
        <row r="18">
          <cell r="B18">
            <v>0</v>
          </cell>
          <cell r="E18">
            <v>0</v>
          </cell>
        </row>
        <row r="19">
          <cell r="B19">
            <v>34545</v>
          </cell>
          <cell r="E19">
            <v>207315.85</v>
          </cell>
        </row>
        <row r="20">
          <cell r="B20">
            <v>0</v>
          </cell>
          <cell r="E20">
            <v>0</v>
          </cell>
        </row>
        <row r="21">
          <cell r="B21">
            <v>34546</v>
          </cell>
          <cell r="E21">
            <v>0</v>
          </cell>
        </row>
        <row r="22">
          <cell r="B22">
            <v>0</v>
          </cell>
          <cell r="E22">
            <v>0</v>
          </cell>
        </row>
        <row r="23">
          <cell r="B23">
            <v>34553</v>
          </cell>
          <cell r="E23">
            <v>6298.31</v>
          </cell>
        </row>
        <row r="24">
          <cell r="B24">
            <v>0</v>
          </cell>
          <cell r="E24">
            <v>0</v>
          </cell>
        </row>
        <row r="25">
          <cell r="B25">
            <v>34780</v>
          </cell>
          <cell r="E25">
            <v>-886.13</v>
          </cell>
        </row>
        <row r="26">
          <cell r="B26">
            <v>0</v>
          </cell>
          <cell r="E26">
            <v>0</v>
          </cell>
        </row>
        <row r="27">
          <cell r="B27">
            <v>80011</v>
          </cell>
          <cell r="E27">
            <v>-21704.69</v>
          </cell>
        </row>
        <row r="28">
          <cell r="B28">
            <v>0</v>
          </cell>
          <cell r="E28">
            <v>0</v>
          </cell>
        </row>
        <row r="29">
          <cell r="B29">
            <v>80012</v>
          </cell>
          <cell r="E29">
            <v>0</v>
          </cell>
        </row>
        <row r="30">
          <cell r="B30">
            <v>0</v>
          </cell>
          <cell r="E30">
            <v>0</v>
          </cell>
        </row>
        <row r="31">
          <cell r="B31">
            <v>80013</v>
          </cell>
          <cell r="E31">
            <v>-266.42</v>
          </cell>
        </row>
        <row r="32">
          <cell r="B32">
            <v>0</v>
          </cell>
          <cell r="E32">
            <v>0</v>
          </cell>
        </row>
        <row r="33">
          <cell r="B33">
            <v>80014</v>
          </cell>
          <cell r="E33">
            <v>264.93</v>
          </cell>
        </row>
        <row r="34">
          <cell r="B34">
            <v>0</v>
          </cell>
          <cell r="E34">
            <v>0</v>
          </cell>
        </row>
        <row r="35">
          <cell r="B35">
            <v>80015</v>
          </cell>
          <cell r="E35">
            <v>-37000</v>
          </cell>
        </row>
        <row r="36">
          <cell r="B36">
            <v>0</v>
          </cell>
          <cell r="E36">
            <v>0</v>
          </cell>
        </row>
        <row r="37">
          <cell r="B37">
            <v>80019</v>
          </cell>
          <cell r="E37">
            <v>24493.1</v>
          </cell>
        </row>
        <row r="38">
          <cell r="B38">
            <v>0</v>
          </cell>
          <cell r="E38">
            <v>0</v>
          </cell>
        </row>
        <row r="39">
          <cell r="B39">
            <v>80037</v>
          </cell>
          <cell r="E39">
            <v>13697.68</v>
          </cell>
        </row>
        <row r="40">
          <cell r="B40">
            <v>0</v>
          </cell>
          <cell r="E40">
            <v>0</v>
          </cell>
        </row>
        <row r="41">
          <cell r="B41">
            <v>80066</v>
          </cell>
          <cell r="E41">
            <v>6374.67</v>
          </cell>
        </row>
        <row r="42">
          <cell r="B42">
            <v>0</v>
          </cell>
          <cell r="E42">
            <v>0</v>
          </cell>
        </row>
        <row r="43">
          <cell r="B43">
            <v>80093</v>
          </cell>
          <cell r="E43">
            <v>3551.76</v>
          </cell>
        </row>
        <row r="44">
          <cell r="B44">
            <v>0</v>
          </cell>
          <cell r="E44">
            <v>0</v>
          </cell>
        </row>
        <row r="45">
          <cell r="B45">
            <v>80155</v>
          </cell>
          <cell r="E45">
            <v>0</v>
          </cell>
        </row>
        <row r="46">
          <cell r="B46">
            <v>0</v>
          </cell>
          <cell r="E46">
            <v>0</v>
          </cell>
        </row>
        <row r="47">
          <cell r="B47">
            <v>82052</v>
          </cell>
          <cell r="E47">
            <v>0</v>
          </cell>
        </row>
        <row r="48">
          <cell r="B48">
            <v>0</v>
          </cell>
          <cell r="E48">
            <v>0</v>
          </cell>
        </row>
        <row r="49">
          <cell r="B49">
            <v>82089</v>
          </cell>
          <cell r="E49">
            <v>43044.75</v>
          </cell>
        </row>
        <row r="50">
          <cell r="B50">
            <v>0</v>
          </cell>
          <cell r="E50">
            <v>0</v>
          </cell>
        </row>
        <row r="51">
          <cell r="B51">
            <v>82111</v>
          </cell>
          <cell r="E51">
            <v>0</v>
          </cell>
        </row>
        <row r="52">
          <cell r="B52">
            <v>0</v>
          </cell>
          <cell r="E52">
            <v>0</v>
          </cell>
        </row>
        <row r="53">
          <cell r="B53">
            <v>82117</v>
          </cell>
          <cell r="E53">
            <v>0</v>
          </cell>
        </row>
        <row r="54">
          <cell r="B54">
            <v>0</v>
          </cell>
          <cell r="E54">
            <v>0</v>
          </cell>
        </row>
        <row r="55">
          <cell r="B55">
            <v>82121</v>
          </cell>
          <cell r="E55">
            <v>2884.15</v>
          </cell>
        </row>
        <row r="56">
          <cell r="B56">
            <v>0</v>
          </cell>
          <cell r="E56">
            <v>0</v>
          </cell>
        </row>
        <row r="57">
          <cell r="B57">
            <v>82122</v>
          </cell>
          <cell r="E57">
            <v>44644.69</v>
          </cell>
        </row>
        <row r="58">
          <cell r="B58">
            <v>0</v>
          </cell>
          <cell r="E58">
            <v>0</v>
          </cell>
        </row>
        <row r="59">
          <cell r="B59">
            <v>82123</v>
          </cell>
          <cell r="E59">
            <v>22576.65</v>
          </cell>
        </row>
        <row r="60">
          <cell r="B60">
            <v>0</v>
          </cell>
          <cell r="E60">
            <v>0</v>
          </cell>
        </row>
        <row r="61">
          <cell r="B61">
            <v>82124</v>
          </cell>
          <cell r="E61">
            <v>3700.63</v>
          </cell>
        </row>
        <row r="62">
          <cell r="B62">
            <v>0</v>
          </cell>
          <cell r="E62">
            <v>0</v>
          </cell>
        </row>
        <row r="63">
          <cell r="B63">
            <v>82125</v>
          </cell>
          <cell r="E63">
            <v>10168.629999999999</v>
          </cell>
        </row>
        <row r="64">
          <cell r="B64">
            <v>0</v>
          </cell>
          <cell r="E64">
            <v>0</v>
          </cell>
        </row>
        <row r="65">
          <cell r="B65">
            <v>82126</v>
          </cell>
          <cell r="E65">
            <v>21059.88</v>
          </cell>
        </row>
        <row r="66">
          <cell r="B66">
            <v>0</v>
          </cell>
          <cell r="E66">
            <v>0</v>
          </cell>
        </row>
        <row r="67">
          <cell r="B67">
            <v>82127</v>
          </cell>
          <cell r="E67">
            <v>5675.17</v>
          </cell>
        </row>
        <row r="68">
          <cell r="B68">
            <v>0</v>
          </cell>
          <cell r="E68">
            <v>0</v>
          </cell>
        </row>
        <row r="69">
          <cell r="B69">
            <v>82128</v>
          </cell>
          <cell r="E69">
            <v>0</v>
          </cell>
        </row>
        <row r="70">
          <cell r="B70">
            <v>0</v>
          </cell>
          <cell r="E70">
            <v>0</v>
          </cell>
        </row>
        <row r="71">
          <cell r="B71">
            <v>82150</v>
          </cell>
          <cell r="E71">
            <v>18173.73</v>
          </cell>
        </row>
        <row r="72">
          <cell r="B72">
            <v>0</v>
          </cell>
          <cell r="E72">
            <v>0</v>
          </cell>
        </row>
        <row r="73">
          <cell r="B73">
            <v>82340</v>
          </cell>
          <cell r="E73">
            <v>14675.13</v>
          </cell>
        </row>
        <row r="74">
          <cell r="B74">
            <v>0</v>
          </cell>
          <cell r="E74">
            <v>0</v>
          </cell>
        </row>
        <row r="75">
          <cell r="B75">
            <v>82381</v>
          </cell>
          <cell r="E75">
            <v>5117.0600000000004</v>
          </cell>
        </row>
        <row r="76">
          <cell r="B76">
            <v>0</v>
          </cell>
          <cell r="E76">
            <v>0</v>
          </cell>
        </row>
        <row r="77">
          <cell r="B77">
            <v>82382</v>
          </cell>
          <cell r="E77">
            <v>18335.88</v>
          </cell>
        </row>
        <row r="78">
          <cell r="B78">
            <v>0</v>
          </cell>
          <cell r="E78">
            <v>0</v>
          </cell>
        </row>
        <row r="79">
          <cell r="B79">
            <v>82445</v>
          </cell>
          <cell r="E79">
            <v>10183.24</v>
          </cell>
        </row>
        <row r="80">
          <cell r="B80">
            <v>0</v>
          </cell>
          <cell r="E80">
            <v>0</v>
          </cell>
        </row>
        <row r="81">
          <cell r="B81">
            <v>82520</v>
          </cell>
          <cell r="E81">
            <v>288.26</v>
          </cell>
        </row>
        <row r="82">
          <cell r="B82">
            <v>0</v>
          </cell>
          <cell r="E82">
            <v>0</v>
          </cell>
        </row>
        <row r="83">
          <cell r="B83">
            <v>82541</v>
          </cell>
          <cell r="E83">
            <v>12675.88</v>
          </cell>
        </row>
        <row r="84">
          <cell r="B84">
            <v>0</v>
          </cell>
          <cell r="E84">
            <v>0</v>
          </cell>
        </row>
        <row r="85">
          <cell r="B85">
            <v>82554</v>
          </cell>
          <cell r="E85">
            <v>13385.2</v>
          </cell>
        </row>
        <row r="86">
          <cell r="B86">
            <v>0</v>
          </cell>
          <cell r="E86">
            <v>0</v>
          </cell>
        </row>
        <row r="87">
          <cell r="B87">
            <v>82765</v>
          </cell>
          <cell r="E87">
            <v>2478.2600000000002</v>
          </cell>
        </row>
        <row r="88">
          <cell r="B88">
            <v>0</v>
          </cell>
          <cell r="E88">
            <v>0</v>
          </cell>
        </row>
        <row r="89">
          <cell r="B89">
            <v>82786</v>
          </cell>
          <cell r="E89">
            <v>15004.62</v>
          </cell>
        </row>
        <row r="90">
          <cell r="B90">
            <v>0</v>
          </cell>
          <cell r="E90">
            <v>0</v>
          </cell>
        </row>
        <row r="91">
          <cell r="B91">
            <v>82787</v>
          </cell>
          <cell r="E91">
            <v>8957.5499999999993</v>
          </cell>
        </row>
        <row r="92">
          <cell r="B92">
            <v>0</v>
          </cell>
          <cell r="E92">
            <v>0</v>
          </cell>
        </row>
        <row r="93">
          <cell r="B93">
            <v>84003</v>
          </cell>
          <cell r="E93">
            <v>0</v>
          </cell>
        </row>
        <row r="94">
          <cell r="B94">
            <v>0</v>
          </cell>
          <cell r="E94">
            <v>0</v>
          </cell>
        </row>
        <row r="95">
          <cell r="B95">
            <v>84004</v>
          </cell>
          <cell r="E95">
            <v>5893</v>
          </cell>
        </row>
        <row r="96">
          <cell r="B96">
            <v>0</v>
          </cell>
          <cell r="E96">
            <v>0</v>
          </cell>
        </row>
        <row r="97">
          <cell r="B97">
            <v>84007</v>
          </cell>
          <cell r="E97">
            <v>30000</v>
          </cell>
        </row>
        <row r="98">
          <cell r="B98">
            <v>0</v>
          </cell>
          <cell r="E98">
            <v>0</v>
          </cell>
        </row>
        <row r="99">
          <cell r="B99">
            <v>84008</v>
          </cell>
          <cell r="E99">
            <v>261436.23</v>
          </cell>
        </row>
        <row r="100">
          <cell r="B100">
            <v>0</v>
          </cell>
          <cell r="E100">
            <v>0</v>
          </cell>
        </row>
        <row r="101">
          <cell r="B101">
            <v>84012</v>
          </cell>
          <cell r="E101">
            <v>10254.32</v>
          </cell>
        </row>
        <row r="102">
          <cell r="B102">
            <v>0</v>
          </cell>
          <cell r="E102">
            <v>0</v>
          </cell>
        </row>
        <row r="103">
          <cell r="B103">
            <v>84028</v>
          </cell>
          <cell r="E103">
            <v>5358.45</v>
          </cell>
        </row>
        <row r="104">
          <cell r="B104">
            <v>0</v>
          </cell>
          <cell r="E104">
            <v>0</v>
          </cell>
        </row>
        <row r="105">
          <cell r="B105">
            <v>84029</v>
          </cell>
          <cell r="E105">
            <v>37687.599999999999</v>
          </cell>
        </row>
        <row r="106">
          <cell r="B106">
            <v>0</v>
          </cell>
          <cell r="E106">
            <v>0</v>
          </cell>
        </row>
        <row r="107">
          <cell r="B107">
            <v>84031</v>
          </cell>
          <cell r="E107">
            <v>19554.169999999998</v>
          </cell>
        </row>
        <row r="108">
          <cell r="B108">
            <v>0</v>
          </cell>
          <cell r="E108">
            <v>0</v>
          </cell>
        </row>
        <row r="109">
          <cell r="B109">
            <v>84032</v>
          </cell>
          <cell r="E109">
            <v>41213.379999999997</v>
          </cell>
        </row>
        <row r="110">
          <cell r="B110">
            <v>0</v>
          </cell>
          <cell r="E110">
            <v>0</v>
          </cell>
        </row>
        <row r="111">
          <cell r="B111">
            <v>84033</v>
          </cell>
          <cell r="E111">
            <v>12642.5</v>
          </cell>
        </row>
        <row r="112">
          <cell r="B112">
            <v>0</v>
          </cell>
          <cell r="E112">
            <v>0</v>
          </cell>
        </row>
        <row r="113">
          <cell r="B113">
            <v>84034</v>
          </cell>
          <cell r="E113">
            <v>23981.94</v>
          </cell>
        </row>
        <row r="114">
          <cell r="B114">
            <v>0</v>
          </cell>
          <cell r="E114">
            <v>0</v>
          </cell>
        </row>
        <row r="115">
          <cell r="B115">
            <v>84037</v>
          </cell>
          <cell r="E115">
            <v>110309.4</v>
          </cell>
        </row>
        <row r="116">
          <cell r="B116">
            <v>0</v>
          </cell>
          <cell r="E116">
            <v>0</v>
          </cell>
        </row>
        <row r="117">
          <cell r="B117">
            <v>84038</v>
          </cell>
          <cell r="E117">
            <v>24273.51</v>
          </cell>
        </row>
        <row r="118">
          <cell r="B118">
            <v>0</v>
          </cell>
          <cell r="E118">
            <v>0</v>
          </cell>
        </row>
        <row r="119">
          <cell r="B119">
            <v>84039</v>
          </cell>
          <cell r="E119">
            <v>20172.810000000001</v>
          </cell>
        </row>
        <row r="120">
          <cell r="B120">
            <v>0</v>
          </cell>
          <cell r="E120">
            <v>0</v>
          </cell>
        </row>
        <row r="121">
          <cell r="B121">
            <v>84041</v>
          </cell>
          <cell r="E121">
            <v>26489.31</v>
          </cell>
        </row>
        <row r="122">
          <cell r="B122">
            <v>0</v>
          </cell>
          <cell r="E122">
            <v>0</v>
          </cell>
        </row>
        <row r="123">
          <cell r="B123">
            <v>84042</v>
          </cell>
          <cell r="E123">
            <v>19219.169999999998</v>
          </cell>
        </row>
        <row r="124">
          <cell r="B124">
            <v>0</v>
          </cell>
          <cell r="E124">
            <v>0</v>
          </cell>
        </row>
        <row r="125">
          <cell r="B125">
            <v>84043</v>
          </cell>
          <cell r="E125">
            <v>24221.8</v>
          </cell>
        </row>
        <row r="126">
          <cell r="B126">
            <v>0</v>
          </cell>
          <cell r="E126">
            <v>0</v>
          </cell>
        </row>
        <row r="127">
          <cell r="B127">
            <v>84044</v>
          </cell>
          <cell r="E127">
            <v>0</v>
          </cell>
        </row>
        <row r="128">
          <cell r="B128">
            <v>0</v>
          </cell>
          <cell r="E128">
            <v>0</v>
          </cell>
        </row>
        <row r="129">
          <cell r="B129">
            <v>84048</v>
          </cell>
          <cell r="E129">
            <v>107442.65</v>
          </cell>
        </row>
        <row r="130">
          <cell r="B130">
            <v>0</v>
          </cell>
          <cell r="E130">
            <v>0</v>
          </cell>
        </row>
        <row r="131">
          <cell r="B131">
            <v>84049</v>
          </cell>
          <cell r="E131">
            <v>1239.74</v>
          </cell>
        </row>
        <row r="132">
          <cell r="B132">
            <v>0</v>
          </cell>
          <cell r="E132">
            <v>0</v>
          </cell>
        </row>
        <row r="133">
          <cell r="B133">
            <v>84054</v>
          </cell>
          <cell r="E133">
            <v>21128.63</v>
          </cell>
        </row>
        <row r="134">
          <cell r="B134">
            <v>0</v>
          </cell>
          <cell r="E134">
            <v>0</v>
          </cell>
        </row>
        <row r="135">
          <cell r="B135">
            <v>84057</v>
          </cell>
          <cell r="E135">
            <v>16129.57</v>
          </cell>
        </row>
        <row r="136">
          <cell r="B136">
            <v>0</v>
          </cell>
          <cell r="E136">
            <v>0</v>
          </cell>
        </row>
        <row r="137">
          <cell r="B137">
            <v>84058</v>
          </cell>
          <cell r="E137">
            <v>43647.3</v>
          </cell>
        </row>
        <row r="138">
          <cell r="B138">
            <v>0</v>
          </cell>
          <cell r="E138">
            <v>0</v>
          </cell>
        </row>
        <row r="139">
          <cell r="B139">
            <v>84059</v>
          </cell>
          <cell r="E139">
            <v>88025.89</v>
          </cell>
        </row>
        <row r="140">
          <cell r="B140">
            <v>0</v>
          </cell>
          <cell r="E140">
            <v>0</v>
          </cell>
        </row>
        <row r="141">
          <cell r="B141">
            <v>84063</v>
          </cell>
          <cell r="E141">
            <v>7624.31</v>
          </cell>
        </row>
        <row r="142">
          <cell r="B142">
            <v>0</v>
          </cell>
          <cell r="E142">
            <v>0</v>
          </cell>
        </row>
        <row r="143">
          <cell r="B143">
            <v>84064</v>
          </cell>
          <cell r="E143">
            <v>-5715.51</v>
          </cell>
        </row>
        <row r="144">
          <cell r="B144">
            <v>0</v>
          </cell>
          <cell r="E144">
            <v>0</v>
          </cell>
        </row>
        <row r="145">
          <cell r="B145">
            <v>84066</v>
          </cell>
          <cell r="E145">
            <v>17089</v>
          </cell>
        </row>
        <row r="146">
          <cell r="B146">
            <v>0</v>
          </cell>
          <cell r="E146">
            <v>0</v>
          </cell>
        </row>
        <row r="147">
          <cell r="B147">
            <v>84067</v>
          </cell>
          <cell r="E147">
            <v>3353</v>
          </cell>
        </row>
        <row r="148">
          <cell r="B148">
            <v>0</v>
          </cell>
          <cell r="E148">
            <v>0</v>
          </cell>
        </row>
        <row r="149">
          <cell r="B149">
            <v>84068</v>
          </cell>
          <cell r="E149">
            <v>40308.74</v>
          </cell>
        </row>
        <row r="150">
          <cell r="B150">
            <v>0</v>
          </cell>
          <cell r="E150">
            <v>0</v>
          </cell>
        </row>
        <row r="151">
          <cell r="B151">
            <v>84077</v>
          </cell>
          <cell r="E151">
            <v>55887.09</v>
          </cell>
        </row>
        <row r="152">
          <cell r="B152">
            <v>0</v>
          </cell>
          <cell r="E152">
            <v>0</v>
          </cell>
        </row>
        <row r="153">
          <cell r="B153">
            <v>84078</v>
          </cell>
          <cell r="E153">
            <v>12579.56</v>
          </cell>
        </row>
        <row r="154">
          <cell r="B154">
            <v>0</v>
          </cell>
          <cell r="E154">
            <v>0</v>
          </cell>
        </row>
        <row r="155">
          <cell r="B155">
            <v>84079</v>
          </cell>
          <cell r="E155">
            <v>27410.93</v>
          </cell>
        </row>
        <row r="156">
          <cell r="B156">
            <v>0</v>
          </cell>
          <cell r="E156">
            <v>0</v>
          </cell>
        </row>
        <row r="157">
          <cell r="B157">
            <v>84081</v>
          </cell>
          <cell r="E157">
            <v>97853.99</v>
          </cell>
        </row>
        <row r="158">
          <cell r="B158">
            <v>0</v>
          </cell>
          <cell r="E158">
            <v>0</v>
          </cell>
        </row>
        <row r="159">
          <cell r="B159">
            <v>84082</v>
          </cell>
          <cell r="E159">
            <v>30201.21</v>
          </cell>
        </row>
        <row r="160">
          <cell r="B160">
            <v>0</v>
          </cell>
          <cell r="E160">
            <v>0</v>
          </cell>
        </row>
        <row r="161">
          <cell r="B161">
            <v>84083</v>
          </cell>
          <cell r="E161">
            <v>12652.37</v>
          </cell>
        </row>
        <row r="162">
          <cell r="B162">
            <v>0</v>
          </cell>
          <cell r="E162">
            <v>0</v>
          </cell>
        </row>
        <row r="163">
          <cell r="B163">
            <v>84084</v>
          </cell>
          <cell r="E163">
            <v>37394.92</v>
          </cell>
        </row>
        <row r="164">
          <cell r="B164">
            <v>0</v>
          </cell>
          <cell r="E164">
            <v>0</v>
          </cell>
        </row>
        <row r="165">
          <cell r="B165">
            <v>84086</v>
          </cell>
          <cell r="E165">
            <v>76152.600000000006</v>
          </cell>
        </row>
        <row r="166">
          <cell r="B166">
            <v>0</v>
          </cell>
          <cell r="E166">
            <v>0</v>
          </cell>
        </row>
        <row r="167">
          <cell r="B167">
            <v>84087</v>
          </cell>
          <cell r="E167">
            <v>4026</v>
          </cell>
        </row>
        <row r="168">
          <cell r="B168">
            <v>0</v>
          </cell>
          <cell r="E168">
            <v>0</v>
          </cell>
        </row>
        <row r="169">
          <cell r="B169">
            <v>84091</v>
          </cell>
          <cell r="E169">
            <v>50000</v>
          </cell>
        </row>
        <row r="170">
          <cell r="B170">
            <v>0</v>
          </cell>
          <cell r="E170">
            <v>0</v>
          </cell>
        </row>
        <row r="171">
          <cell r="B171">
            <v>84092</v>
          </cell>
          <cell r="E171">
            <v>16000</v>
          </cell>
        </row>
        <row r="172">
          <cell r="B172">
            <v>0</v>
          </cell>
          <cell r="E172">
            <v>0</v>
          </cell>
        </row>
        <row r="173">
          <cell r="B173">
            <v>84093</v>
          </cell>
          <cell r="E173">
            <v>150000</v>
          </cell>
        </row>
        <row r="174">
          <cell r="B174">
            <v>0</v>
          </cell>
          <cell r="E174">
            <v>0</v>
          </cell>
        </row>
        <row r="175">
          <cell r="B175">
            <v>84094</v>
          </cell>
          <cell r="E175">
            <v>7054.12</v>
          </cell>
        </row>
        <row r="176">
          <cell r="B176">
            <v>0</v>
          </cell>
          <cell r="E176">
            <v>0</v>
          </cell>
        </row>
        <row r="177">
          <cell r="B177">
            <v>84096</v>
          </cell>
          <cell r="E177">
            <v>4102</v>
          </cell>
        </row>
        <row r="178">
          <cell r="B178">
            <v>0</v>
          </cell>
          <cell r="E178">
            <v>0</v>
          </cell>
        </row>
        <row r="179">
          <cell r="B179">
            <v>84097</v>
          </cell>
          <cell r="E179">
            <v>11281.51</v>
          </cell>
        </row>
        <row r="180">
          <cell r="B180">
            <v>0</v>
          </cell>
          <cell r="E180">
            <v>0</v>
          </cell>
        </row>
        <row r="181">
          <cell r="B181">
            <v>84098</v>
          </cell>
          <cell r="E181">
            <v>0</v>
          </cell>
        </row>
        <row r="182">
          <cell r="B182">
            <v>0</v>
          </cell>
          <cell r="E182">
            <v>0</v>
          </cell>
        </row>
        <row r="183">
          <cell r="B183">
            <v>84099</v>
          </cell>
          <cell r="E183">
            <v>40240.33</v>
          </cell>
        </row>
        <row r="184">
          <cell r="B184">
            <v>0</v>
          </cell>
          <cell r="E184">
            <v>0</v>
          </cell>
        </row>
        <row r="185">
          <cell r="B185">
            <v>84102</v>
          </cell>
          <cell r="E185">
            <v>45000</v>
          </cell>
        </row>
        <row r="186">
          <cell r="B186">
            <v>0</v>
          </cell>
          <cell r="E186">
            <v>0</v>
          </cell>
        </row>
        <row r="187">
          <cell r="B187">
            <v>84103</v>
          </cell>
          <cell r="E187">
            <v>40000</v>
          </cell>
        </row>
        <row r="188">
          <cell r="B188">
            <v>0</v>
          </cell>
          <cell r="E188">
            <v>0</v>
          </cell>
        </row>
        <row r="189">
          <cell r="B189">
            <v>84104</v>
          </cell>
          <cell r="E189">
            <v>0</v>
          </cell>
        </row>
        <row r="190">
          <cell r="B190">
            <v>0</v>
          </cell>
          <cell r="E190">
            <v>0</v>
          </cell>
        </row>
        <row r="191">
          <cell r="B191">
            <v>84106</v>
          </cell>
          <cell r="E191">
            <v>12266.9</v>
          </cell>
        </row>
        <row r="192">
          <cell r="B192">
            <v>0</v>
          </cell>
          <cell r="E192">
            <v>0</v>
          </cell>
        </row>
        <row r="193">
          <cell r="B193">
            <v>84107</v>
          </cell>
          <cell r="E193">
            <v>65000</v>
          </cell>
        </row>
        <row r="194">
          <cell r="B194">
            <v>0</v>
          </cell>
          <cell r="E194">
            <v>0</v>
          </cell>
        </row>
        <row r="195">
          <cell r="B195">
            <v>84108</v>
          </cell>
          <cell r="E195">
            <v>75000</v>
          </cell>
        </row>
        <row r="196">
          <cell r="B196">
            <v>0</v>
          </cell>
          <cell r="E196">
            <v>0</v>
          </cell>
        </row>
        <row r="197">
          <cell r="B197">
            <v>84109</v>
          </cell>
          <cell r="E197">
            <v>22000</v>
          </cell>
        </row>
        <row r="198">
          <cell r="B198">
            <v>0</v>
          </cell>
          <cell r="E198">
            <v>0</v>
          </cell>
        </row>
        <row r="199">
          <cell r="B199">
            <v>84111</v>
          </cell>
          <cell r="E199">
            <v>18900</v>
          </cell>
        </row>
        <row r="200">
          <cell r="B200">
            <v>0</v>
          </cell>
          <cell r="E200">
            <v>0</v>
          </cell>
        </row>
        <row r="201">
          <cell r="B201">
            <v>84114</v>
          </cell>
          <cell r="E201">
            <v>24321.19</v>
          </cell>
        </row>
        <row r="202">
          <cell r="B202">
            <v>0</v>
          </cell>
          <cell r="E202">
            <v>0</v>
          </cell>
        </row>
        <row r="203">
          <cell r="B203">
            <v>84116</v>
          </cell>
          <cell r="E203">
            <v>0</v>
          </cell>
        </row>
        <row r="204">
          <cell r="B204">
            <v>0</v>
          </cell>
          <cell r="E204">
            <v>0</v>
          </cell>
        </row>
        <row r="205">
          <cell r="B205">
            <v>84117</v>
          </cell>
          <cell r="E205">
            <v>21107.09</v>
          </cell>
        </row>
        <row r="206">
          <cell r="B206">
            <v>0</v>
          </cell>
          <cell r="E206">
            <v>0</v>
          </cell>
        </row>
        <row r="207">
          <cell r="B207">
            <v>84118</v>
          </cell>
          <cell r="E207">
            <v>-367.85</v>
          </cell>
        </row>
        <row r="208">
          <cell r="B208">
            <v>0</v>
          </cell>
          <cell r="E208">
            <v>0</v>
          </cell>
        </row>
        <row r="209">
          <cell r="B209">
            <v>84119</v>
          </cell>
          <cell r="E209">
            <v>6630.93</v>
          </cell>
        </row>
        <row r="210">
          <cell r="B210">
            <v>0</v>
          </cell>
          <cell r="E210">
            <v>0</v>
          </cell>
        </row>
        <row r="211">
          <cell r="B211">
            <v>84121</v>
          </cell>
          <cell r="E211">
            <v>23320.97</v>
          </cell>
        </row>
        <row r="212">
          <cell r="B212">
            <v>0</v>
          </cell>
          <cell r="E212">
            <v>0</v>
          </cell>
        </row>
        <row r="213">
          <cell r="B213">
            <v>84136</v>
          </cell>
          <cell r="E213">
            <v>15000</v>
          </cell>
        </row>
        <row r="214">
          <cell r="B214">
            <v>0</v>
          </cell>
          <cell r="E214">
            <v>0</v>
          </cell>
        </row>
        <row r="215">
          <cell r="B215">
            <v>84137</v>
          </cell>
          <cell r="E215">
            <v>40000</v>
          </cell>
        </row>
        <row r="216">
          <cell r="B216">
            <v>0</v>
          </cell>
          <cell r="E216">
            <v>0</v>
          </cell>
        </row>
        <row r="217">
          <cell r="B217">
            <v>84138</v>
          </cell>
          <cell r="E217">
            <v>35000</v>
          </cell>
        </row>
        <row r="218">
          <cell r="B218">
            <v>0</v>
          </cell>
          <cell r="E218">
            <v>0</v>
          </cell>
        </row>
        <row r="219">
          <cell r="B219">
            <v>84142</v>
          </cell>
          <cell r="E219">
            <v>858171.56</v>
          </cell>
        </row>
        <row r="220">
          <cell r="B220">
            <v>0</v>
          </cell>
          <cell r="E220">
            <v>0</v>
          </cell>
        </row>
        <row r="221">
          <cell r="B221">
            <v>84143</v>
          </cell>
          <cell r="E221">
            <v>157774</v>
          </cell>
        </row>
        <row r="222">
          <cell r="B222">
            <v>0</v>
          </cell>
          <cell r="E222">
            <v>0</v>
          </cell>
        </row>
        <row r="223">
          <cell r="B223">
            <v>84146</v>
          </cell>
          <cell r="E223">
            <v>9883.56</v>
          </cell>
        </row>
        <row r="224">
          <cell r="B224">
            <v>0</v>
          </cell>
          <cell r="E224">
            <v>0</v>
          </cell>
        </row>
        <row r="225">
          <cell r="B225">
            <v>84147</v>
          </cell>
          <cell r="E225">
            <v>11876.09</v>
          </cell>
        </row>
        <row r="226">
          <cell r="B226">
            <v>0</v>
          </cell>
          <cell r="E226">
            <v>0</v>
          </cell>
        </row>
        <row r="227">
          <cell r="B227">
            <v>84151</v>
          </cell>
          <cell r="E227">
            <v>37981.129999999997</v>
          </cell>
        </row>
        <row r="228">
          <cell r="B228">
            <v>0</v>
          </cell>
          <cell r="E228">
            <v>0</v>
          </cell>
        </row>
        <row r="229">
          <cell r="B229">
            <v>84161</v>
          </cell>
          <cell r="E229">
            <v>0</v>
          </cell>
        </row>
        <row r="230">
          <cell r="B230">
            <v>0</v>
          </cell>
          <cell r="E230">
            <v>0</v>
          </cell>
        </row>
        <row r="231">
          <cell r="B231">
            <v>84163</v>
          </cell>
          <cell r="E231">
            <v>19213.439999999999</v>
          </cell>
        </row>
        <row r="232">
          <cell r="B232">
            <v>0</v>
          </cell>
          <cell r="E232">
            <v>0</v>
          </cell>
        </row>
        <row r="233">
          <cell r="B233">
            <v>84174</v>
          </cell>
          <cell r="E233">
            <v>-390477</v>
          </cell>
        </row>
        <row r="234">
          <cell r="B234">
            <v>0</v>
          </cell>
          <cell r="E234">
            <v>0</v>
          </cell>
        </row>
        <row r="235">
          <cell r="B235">
            <v>84179</v>
          </cell>
          <cell r="E235">
            <v>0</v>
          </cell>
        </row>
        <row r="236">
          <cell r="B236">
            <v>0</v>
          </cell>
          <cell r="E236">
            <v>0</v>
          </cell>
        </row>
        <row r="237">
          <cell r="B237">
            <v>84182</v>
          </cell>
          <cell r="E237">
            <v>65000</v>
          </cell>
        </row>
        <row r="238">
          <cell r="B238">
            <v>0</v>
          </cell>
          <cell r="E238">
            <v>0</v>
          </cell>
        </row>
        <row r="239">
          <cell r="B239">
            <v>84183</v>
          </cell>
          <cell r="E239">
            <v>20500</v>
          </cell>
        </row>
        <row r="240">
          <cell r="B240">
            <v>0</v>
          </cell>
          <cell r="E240">
            <v>0</v>
          </cell>
        </row>
        <row r="241">
          <cell r="B241">
            <v>84198</v>
          </cell>
          <cell r="E241">
            <v>10000</v>
          </cell>
        </row>
        <row r="242">
          <cell r="B242">
            <v>0</v>
          </cell>
          <cell r="E242">
            <v>0</v>
          </cell>
        </row>
        <row r="243">
          <cell r="B243">
            <v>84203</v>
          </cell>
          <cell r="E243">
            <v>38993</v>
          </cell>
        </row>
        <row r="244">
          <cell r="B244">
            <v>0</v>
          </cell>
          <cell r="E244">
            <v>0</v>
          </cell>
        </row>
        <row r="245">
          <cell r="B245">
            <v>84206</v>
          </cell>
          <cell r="E245">
            <v>0</v>
          </cell>
        </row>
        <row r="246">
          <cell r="B246">
            <v>0</v>
          </cell>
          <cell r="E246">
            <v>0</v>
          </cell>
        </row>
        <row r="247">
          <cell r="B247">
            <v>84207</v>
          </cell>
          <cell r="E247">
            <v>0</v>
          </cell>
        </row>
        <row r="248">
          <cell r="B248">
            <v>0</v>
          </cell>
          <cell r="E248">
            <v>0</v>
          </cell>
        </row>
        <row r="249">
          <cell r="B249">
            <v>84214</v>
          </cell>
          <cell r="E249">
            <v>60000</v>
          </cell>
        </row>
        <row r="250">
          <cell r="B250">
            <v>0</v>
          </cell>
          <cell r="E250">
            <v>0</v>
          </cell>
        </row>
        <row r="251">
          <cell r="B251">
            <v>84219</v>
          </cell>
          <cell r="E251">
            <v>50000</v>
          </cell>
        </row>
        <row r="252">
          <cell r="B252">
            <v>0</v>
          </cell>
          <cell r="E252">
            <v>0</v>
          </cell>
        </row>
        <row r="253">
          <cell r="B253">
            <v>84226</v>
          </cell>
          <cell r="E253">
            <v>6098.35</v>
          </cell>
        </row>
        <row r="254">
          <cell r="B254">
            <v>0</v>
          </cell>
          <cell r="E254">
            <v>0</v>
          </cell>
        </row>
        <row r="255">
          <cell r="B255">
            <v>84229</v>
          </cell>
          <cell r="E255">
            <v>12759.27</v>
          </cell>
        </row>
        <row r="256">
          <cell r="B256">
            <v>0</v>
          </cell>
          <cell r="E256">
            <v>0</v>
          </cell>
        </row>
        <row r="257">
          <cell r="B257">
            <v>84264</v>
          </cell>
          <cell r="E257">
            <v>134409.21</v>
          </cell>
        </row>
        <row r="258">
          <cell r="B258">
            <v>0</v>
          </cell>
          <cell r="E258">
            <v>0</v>
          </cell>
        </row>
        <row r="259">
          <cell r="B259">
            <v>84279</v>
          </cell>
          <cell r="E259">
            <v>134337.44</v>
          </cell>
        </row>
        <row r="260">
          <cell r="B260">
            <v>0</v>
          </cell>
          <cell r="E260">
            <v>0</v>
          </cell>
        </row>
        <row r="261">
          <cell r="B261">
            <v>84281</v>
          </cell>
          <cell r="E261">
            <v>-12372</v>
          </cell>
        </row>
        <row r="262">
          <cell r="B262">
            <v>0</v>
          </cell>
          <cell r="E262">
            <v>0</v>
          </cell>
        </row>
        <row r="263">
          <cell r="B263">
            <v>84282</v>
          </cell>
          <cell r="E263">
            <v>14327.31</v>
          </cell>
        </row>
        <row r="264">
          <cell r="B264">
            <v>0</v>
          </cell>
          <cell r="E264">
            <v>0</v>
          </cell>
        </row>
        <row r="265">
          <cell r="B265">
            <v>84283</v>
          </cell>
          <cell r="E265">
            <v>18610.27</v>
          </cell>
        </row>
        <row r="266">
          <cell r="B266">
            <v>0</v>
          </cell>
          <cell r="E266">
            <v>0</v>
          </cell>
        </row>
        <row r="267">
          <cell r="B267">
            <v>84284</v>
          </cell>
          <cell r="E267">
            <v>34354.78</v>
          </cell>
        </row>
        <row r="268">
          <cell r="B268">
            <v>0</v>
          </cell>
          <cell r="E268">
            <v>0</v>
          </cell>
        </row>
        <row r="269">
          <cell r="B269">
            <v>84286</v>
          </cell>
          <cell r="E269">
            <v>43002.81</v>
          </cell>
        </row>
        <row r="270">
          <cell r="B270">
            <v>0</v>
          </cell>
          <cell r="E270">
            <v>0</v>
          </cell>
        </row>
        <row r="271">
          <cell r="B271">
            <v>84297</v>
          </cell>
          <cell r="E271">
            <v>111637.61</v>
          </cell>
        </row>
        <row r="272">
          <cell r="B272">
            <v>0</v>
          </cell>
          <cell r="E272">
            <v>0</v>
          </cell>
        </row>
        <row r="273">
          <cell r="B273">
            <v>84298</v>
          </cell>
          <cell r="E273">
            <v>61896.12</v>
          </cell>
        </row>
        <row r="274">
          <cell r="B274">
            <v>0</v>
          </cell>
          <cell r="E274">
            <v>0</v>
          </cell>
        </row>
        <row r="275">
          <cell r="B275">
            <v>84301</v>
          </cell>
          <cell r="E275">
            <v>21875</v>
          </cell>
        </row>
        <row r="276">
          <cell r="B276">
            <v>0</v>
          </cell>
          <cell r="E276">
            <v>0</v>
          </cell>
        </row>
        <row r="277">
          <cell r="B277">
            <v>84302</v>
          </cell>
          <cell r="E277">
            <v>70877.95</v>
          </cell>
        </row>
        <row r="278">
          <cell r="B278">
            <v>0</v>
          </cell>
          <cell r="E278">
            <v>0</v>
          </cell>
        </row>
        <row r="279">
          <cell r="B279">
            <v>84303</v>
          </cell>
          <cell r="E279">
            <v>217464.76</v>
          </cell>
        </row>
        <row r="280">
          <cell r="B280">
            <v>0</v>
          </cell>
          <cell r="E280">
            <v>0</v>
          </cell>
        </row>
        <row r="281">
          <cell r="B281">
            <v>84304</v>
          </cell>
          <cell r="E281">
            <v>-6434.89</v>
          </cell>
        </row>
        <row r="282">
          <cell r="B282">
            <v>0</v>
          </cell>
          <cell r="E282">
            <v>0</v>
          </cell>
        </row>
        <row r="283">
          <cell r="B283">
            <v>84311</v>
          </cell>
          <cell r="E283">
            <v>1.99</v>
          </cell>
        </row>
        <row r="284">
          <cell r="B284">
            <v>0</v>
          </cell>
          <cell r="E284">
            <v>0</v>
          </cell>
        </row>
        <row r="285">
          <cell r="B285">
            <v>84312</v>
          </cell>
          <cell r="E285">
            <v>7100</v>
          </cell>
        </row>
        <row r="286">
          <cell r="B286">
            <v>0</v>
          </cell>
          <cell r="E286">
            <v>0</v>
          </cell>
        </row>
        <row r="287">
          <cell r="B287">
            <v>84317</v>
          </cell>
          <cell r="E287">
            <v>142415</v>
          </cell>
        </row>
        <row r="288">
          <cell r="B288">
            <v>0</v>
          </cell>
          <cell r="E288">
            <v>0</v>
          </cell>
        </row>
        <row r="289">
          <cell r="B289">
            <v>84330</v>
          </cell>
          <cell r="E289">
            <v>61147.41</v>
          </cell>
        </row>
        <row r="290">
          <cell r="B290">
            <v>0</v>
          </cell>
          <cell r="E290">
            <v>0</v>
          </cell>
        </row>
        <row r="291">
          <cell r="B291">
            <v>84333</v>
          </cell>
          <cell r="E291">
            <v>19632.55</v>
          </cell>
        </row>
        <row r="292">
          <cell r="B292">
            <v>0</v>
          </cell>
          <cell r="E292">
            <v>0</v>
          </cell>
        </row>
        <row r="293">
          <cell r="B293">
            <v>84334</v>
          </cell>
          <cell r="E293">
            <v>11354.63</v>
          </cell>
        </row>
        <row r="294">
          <cell r="B294">
            <v>0</v>
          </cell>
          <cell r="E294">
            <v>0</v>
          </cell>
        </row>
        <row r="295">
          <cell r="B295">
            <v>84336</v>
          </cell>
          <cell r="E295">
            <v>16236.37</v>
          </cell>
        </row>
        <row r="296">
          <cell r="B296">
            <v>0</v>
          </cell>
          <cell r="E296">
            <v>0</v>
          </cell>
        </row>
        <row r="297">
          <cell r="B297">
            <v>84337</v>
          </cell>
          <cell r="E297">
            <v>22831.88</v>
          </cell>
        </row>
        <row r="298">
          <cell r="B298">
            <v>0</v>
          </cell>
          <cell r="E298">
            <v>0</v>
          </cell>
        </row>
        <row r="299">
          <cell r="B299">
            <v>84338</v>
          </cell>
          <cell r="E299">
            <v>50910.46</v>
          </cell>
        </row>
        <row r="300">
          <cell r="B300">
            <v>0</v>
          </cell>
          <cell r="E300">
            <v>0</v>
          </cell>
        </row>
        <row r="301">
          <cell r="B301">
            <v>84341</v>
          </cell>
          <cell r="E301">
            <v>86100.55</v>
          </cell>
        </row>
        <row r="302">
          <cell r="B302">
            <v>0</v>
          </cell>
          <cell r="E302">
            <v>0</v>
          </cell>
        </row>
        <row r="303">
          <cell r="B303">
            <v>84347</v>
          </cell>
          <cell r="E303">
            <v>11470.13</v>
          </cell>
        </row>
        <row r="304">
          <cell r="B304">
            <v>0</v>
          </cell>
          <cell r="E304">
            <v>0</v>
          </cell>
        </row>
        <row r="305">
          <cell r="B305">
            <v>84351</v>
          </cell>
          <cell r="E305">
            <v>16346.45</v>
          </cell>
        </row>
        <row r="306">
          <cell r="B306">
            <v>0</v>
          </cell>
          <cell r="E306">
            <v>0</v>
          </cell>
        </row>
        <row r="307">
          <cell r="B307">
            <v>84352</v>
          </cell>
          <cell r="E307">
            <v>27359</v>
          </cell>
        </row>
        <row r="308">
          <cell r="B308">
            <v>0</v>
          </cell>
          <cell r="E308">
            <v>0</v>
          </cell>
        </row>
        <row r="309">
          <cell r="B309">
            <v>84386</v>
          </cell>
          <cell r="E309">
            <v>-22002.09</v>
          </cell>
        </row>
        <row r="310">
          <cell r="B310">
            <v>0</v>
          </cell>
          <cell r="E310">
            <v>0</v>
          </cell>
        </row>
        <row r="311">
          <cell r="B311">
            <v>84391</v>
          </cell>
          <cell r="E311">
            <v>15980.33</v>
          </cell>
        </row>
        <row r="312">
          <cell r="B312">
            <v>0</v>
          </cell>
          <cell r="E312">
            <v>0</v>
          </cell>
        </row>
        <row r="313">
          <cell r="B313">
            <v>84392</v>
          </cell>
          <cell r="E313">
            <v>6454.61</v>
          </cell>
        </row>
        <row r="314">
          <cell r="B314">
            <v>0</v>
          </cell>
          <cell r="E314">
            <v>0</v>
          </cell>
        </row>
        <row r="315">
          <cell r="B315">
            <v>84393</v>
          </cell>
          <cell r="E315">
            <v>66624.600000000006</v>
          </cell>
        </row>
        <row r="316">
          <cell r="B316">
            <v>0</v>
          </cell>
          <cell r="E316">
            <v>0</v>
          </cell>
        </row>
        <row r="317">
          <cell r="B317">
            <v>84402</v>
          </cell>
          <cell r="E317">
            <v>33420</v>
          </cell>
        </row>
        <row r="318">
          <cell r="B318">
            <v>0</v>
          </cell>
          <cell r="E318">
            <v>0</v>
          </cell>
        </row>
        <row r="319">
          <cell r="B319">
            <v>84404</v>
          </cell>
          <cell r="E319">
            <v>15438</v>
          </cell>
        </row>
        <row r="320">
          <cell r="B320">
            <v>0</v>
          </cell>
          <cell r="E320">
            <v>0</v>
          </cell>
        </row>
        <row r="321">
          <cell r="B321">
            <v>84409</v>
          </cell>
          <cell r="E321">
            <v>3948</v>
          </cell>
        </row>
        <row r="322">
          <cell r="B322">
            <v>0</v>
          </cell>
          <cell r="E322">
            <v>0</v>
          </cell>
        </row>
        <row r="323">
          <cell r="B323">
            <v>84414</v>
          </cell>
          <cell r="E323">
            <v>80287.45</v>
          </cell>
        </row>
        <row r="324">
          <cell r="B324">
            <v>0</v>
          </cell>
          <cell r="E324">
            <v>0</v>
          </cell>
        </row>
        <row r="325">
          <cell r="B325">
            <v>84416</v>
          </cell>
          <cell r="E325">
            <v>23790.78</v>
          </cell>
        </row>
        <row r="326">
          <cell r="B326">
            <v>0</v>
          </cell>
          <cell r="E326">
            <v>0</v>
          </cell>
        </row>
        <row r="327">
          <cell r="B327">
            <v>84418</v>
          </cell>
          <cell r="E327">
            <v>188800.43</v>
          </cell>
        </row>
        <row r="328">
          <cell r="B328">
            <v>0</v>
          </cell>
          <cell r="E328">
            <v>0</v>
          </cell>
        </row>
        <row r="329">
          <cell r="B329">
            <v>84419</v>
          </cell>
          <cell r="E329">
            <v>60393.05</v>
          </cell>
        </row>
        <row r="330">
          <cell r="B330">
            <v>0</v>
          </cell>
          <cell r="E330">
            <v>0</v>
          </cell>
        </row>
        <row r="331">
          <cell r="B331">
            <v>84426</v>
          </cell>
          <cell r="E331">
            <v>0</v>
          </cell>
        </row>
        <row r="332">
          <cell r="B332">
            <v>0</v>
          </cell>
          <cell r="E332">
            <v>0</v>
          </cell>
        </row>
        <row r="333">
          <cell r="B333">
            <v>84427</v>
          </cell>
          <cell r="E333">
            <v>20287.990000000002</v>
          </cell>
        </row>
        <row r="334">
          <cell r="B334">
            <v>0</v>
          </cell>
          <cell r="E334">
            <v>0</v>
          </cell>
        </row>
        <row r="335">
          <cell r="B335">
            <v>84429</v>
          </cell>
          <cell r="E335">
            <v>41330.26</v>
          </cell>
        </row>
        <row r="336">
          <cell r="B336">
            <v>0</v>
          </cell>
          <cell r="E336">
            <v>0</v>
          </cell>
        </row>
        <row r="337">
          <cell r="B337">
            <v>84431</v>
          </cell>
          <cell r="E337">
            <v>0</v>
          </cell>
        </row>
        <row r="338">
          <cell r="B338">
            <v>0</v>
          </cell>
          <cell r="E338">
            <v>0</v>
          </cell>
        </row>
        <row r="339">
          <cell r="B339">
            <v>84432</v>
          </cell>
          <cell r="E339">
            <v>74999.97</v>
          </cell>
        </row>
        <row r="340">
          <cell r="B340">
            <v>0</v>
          </cell>
          <cell r="E340">
            <v>0</v>
          </cell>
        </row>
        <row r="341">
          <cell r="B341">
            <v>84433</v>
          </cell>
          <cell r="E341">
            <v>0</v>
          </cell>
        </row>
        <row r="342">
          <cell r="B342">
            <v>0</v>
          </cell>
          <cell r="E342">
            <v>0</v>
          </cell>
        </row>
        <row r="343">
          <cell r="B343">
            <v>84438</v>
          </cell>
          <cell r="E343">
            <v>-2500</v>
          </cell>
        </row>
        <row r="344">
          <cell r="B344">
            <v>0</v>
          </cell>
          <cell r="E344">
            <v>0</v>
          </cell>
        </row>
        <row r="345">
          <cell r="B345">
            <v>84439</v>
          </cell>
          <cell r="E345">
            <v>1629.36</v>
          </cell>
        </row>
        <row r="346">
          <cell r="B346">
            <v>0</v>
          </cell>
          <cell r="E346">
            <v>0</v>
          </cell>
        </row>
        <row r="347">
          <cell r="B347">
            <v>84441</v>
          </cell>
          <cell r="E347">
            <v>-1250.19</v>
          </cell>
        </row>
        <row r="348">
          <cell r="B348">
            <v>0</v>
          </cell>
          <cell r="E348">
            <v>0</v>
          </cell>
        </row>
        <row r="349">
          <cell r="B349">
            <v>84442</v>
          </cell>
          <cell r="E349">
            <v>-36865.199999999997</v>
          </cell>
        </row>
        <row r="350">
          <cell r="B350">
            <v>0</v>
          </cell>
          <cell r="E350">
            <v>0</v>
          </cell>
        </row>
        <row r="351">
          <cell r="B351">
            <v>84443</v>
          </cell>
          <cell r="E351">
            <v>4743.25</v>
          </cell>
        </row>
        <row r="352">
          <cell r="B352">
            <v>0</v>
          </cell>
          <cell r="E352">
            <v>0</v>
          </cell>
        </row>
        <row r="353">
          <cell r="B353">
            <v>84444</v>
          </cell>
          <cell r="E353">
            <v>102912.49</v>
          </cell>
        </row>
        <row r="354">
          <cell r="B354">
            <v>0</v>
          </cell>
          <cell r="E354">
            <v>0</v>
          </cell>
        </row>
        <row r="355">
          <cell r="B355">
            <v>84446</v>
          </cell>
          <cell r="E355">
            <v>46130.54</v>
          </cell>
        </row>
        <row r="356">
          <cell r="B356">
            <v>0</v>
          </cell>
          <cell r="E356">
            <v>0</v>
          </cell>
        </row>
        <row r="357">
          <cell r="B357">
            <v>84447</v>
          </cell>
          <cell r="E357">
            <v>120542</v>
          </cell>
        </row>
        <row r="358">
          <cell r="B358">
            <v>0</v>
          </cell>
          <cell r="E358">
            <v>0</v>
          </cell>
        </row>
        <row r="359">
          <cell r="B359">
            <v>84448</v>
          </cell>
          <cell r="E359">
            <v>-5623.77</v>
          </cell>
        </row>
        <row r="360">
          <cell r="B360">
            <v>0</v>
          </cell>
          <cell r="E360">
            <v>0</v>
          </cell>
        </row>
        <row r="361">
          <cell r="B361">
            <v>84449</v>
          </cell>
          <cell r="E361">
            <v>56932.800000000003</v>
          </cell>
        </row>
        <row r="362">
          <cell r="B362">
            <v>0</v>
          </cell>
          <cell r="E362">
            <v>0</v>
          </cell>
        </row>
        <row r="363">
          <cell r="B363">
            <v>84453</v>
          </cell>
          <cell r="E363">
            <v>114581.96</v>
          </cell>
        </row>
        <row r="364">
          <cell r="B364">
            <v>0</v>
          </cell>
          <cell r="E364">
            <v>0</v>
          </cell>
        </row>
        <row r="365">
          <cell r="B365">
            <v>84456</v>
          </cell>
          <cell r="E365">
            <v>10572.04</v>
          </cell>
        </row>
        <row r="366">
          <cell r="B366">
            <v>0</v>
          </cell>
          <cell r="E366">
            <v>0</v>
          </cell>
        </row>
        <row r="367">
          <cell r="B367">
            <v>84457</v>
          </cell>
          <cell r="E367">
            <v>15139.79</v>
          </cell>
        </row>
        <row r="368">
          <cell r="B368">
            <v>0</v>
          </cell>
          <cell r="E368">
            <v>0</v>
          </cell>
        </row>
        <row r="369">
          <cell r="B369">
            <v>84458</v>
          </cell>
          <cell r="E369">
            <v>19608.259999999998</v>
          </cell>
        </row>
        <row r="370">
          <cell r="B370">
            <v>0</v>
          </cell>
          <cell r="E370">
            <v>0</v>
          </cell>
        </row>
        <row r="371">
          <cell r="B371">
            <v>84459</v>
          </cell>
          <cell r="E371">
            <v>30780.15</v>
          </cell>
        </row>
        <row r="372">
          <cell r="B372">
            <v>0</v>
          </cell>
          <cell r="E372">
            <v>0</v>
          </cell>
        </row>
        <row r="373">
          <cell r="B373">
            <v>84461</v>
          </cell>
          <cell r="E373">
            <v>18423.419999999998</v>
          </cell>
        </row>
        <row r="374">
          <cell r="B374">
            <v>0</v>
          </cell>
          <cell r="E374">
            <v>0</v>
          </cell>
        </row>
        <row r="375">
          <cell r="B375">
            <v>84462</v>
          </cell>
          <cell r="E375">
            <v>42523.93</v>
          </cell>
        </row>
        <row r="376">
          <cell r="B376">
            <v>0</v>
          </cell>
          <cell r="E376">
            <v>0</v>
          </cell>
        </row>
        <row r="377">
          <cell r="B377">
            <v>84463</v>
          </cell>
          <cell r="E377">
            <v>40970.89</v>
          </cell>
        </row>
        <row r="378">
          <cell r="B378">
            <v>0</v>
          </cell>
          <cell r="E378">
            <v>0</v>
          </cell>
        </row>
        <row r="379">
          <cell r="B379">
            <v>84464</v>
          </cell>
          <cell r="E379">
            <v>8492.9599999999991</v>
          </cell>
        </row>
        <row r="380">
          <cell r="B380">
            <v>0</v>
          </cell>
          <cell r="E380">
            <v>0</v>
          </cell>
        </row>
        <row r="381">
          <cell r="B381">
            <v>84467</v>
          </cell>
          <cell r="E381">
            <v>378249</v>
          </cell>
        </row>
        <row r="382">
          <cell r="B382">
            <v>0</v>
          </cell>
          <cell r="E382">
            <v>0</v>
          </cell>
        </row>
        <row r="383">
          <cell r="B383">
            <v>84468</v>
          </cell>
          <cell r="E383">
            <v>0</v>
          </cell>
        </row>
        <row r="384">
          <cell r="B384">
            <v>0</v>
          </cell>
          <cell r="E384">
            <v>0</v>
          </cell>
        </row>
        <row r="385">
          <cell r="B385">
            <v>84469</v>
          </cell>
          <cell r="E385">
            <v>6143.87</v>
          </cell>
        </row>
        <row r="386">
          <cell r="B386">
            <v>0</v>
          </cell>
          <cell r="E386">
            <v>0</v>
          </cell>
        </row>
        <row r="387">
          <cell r="B387">
            <v>84471</v>
          </cell>
          <cell r="E387">
            <v>-22.19</v>
          </cell>
        </row>
        <row r="388">
          <cell r="B388">
            <v>0</v>
          </cell>
          <cell r="E388">
            <v>0</v>
          </cell>
        </row>
        <row r="389">
          <cell r="B389">
            <v>84473</v>
          </cell>
          <cell r="E389">
            <v>16979.240000000002</v>
          </cell>
        </row>
        <row r="390">
          <cell r="B390">
            <v>0</v>
          </cell>
          <cell r="E390">
            <v>0</v>
          </cell>
        </row>
        <row r="391">
          <cell r="B391">
            <v>84478</v>
          </cell>
          <cell r="E391">
            <v>72091.16</v>
          </cell>
        </row>
        <row r="392">
          <cell r="B392">
            <v>0</v>
          </cell>
          <cell r="E392">
            <v>0</v>
          </cell>
        </row>
        <row r="393">
          <cell r="B393">
            <v>84479</v>
          </cell>
          <cell r="E393">
            <v>25126.93</v>
          </cell>
        </row>
        <row r="394">
          <cell r="B394">
            <v>0</v>
          </cell>
          <cell r="E394">
            <v>0</v>
          </cell>
        </row>
        <row r="395">
          <cell r="B395">
            <v>84481</v>
          </cell>
          <cell r="E395">
            <v>7887.47</v>
          </cell>
        </row>
        <row r="396">
          <cell r="B396">
            <v>0</v>
          </cell>
          <cell r="E396">
            <v>0</v>
          </cell>
        </row>
        <row r="397">
          <cell r="B397">
            <v>84482</v>
          </cell>
          <cell r="E397">
            <v>43937.08</v>
          </cell>
        </row>
        <row r="398">
          <cell r="B398">
            <v>0</v>
          </cell>
          <cell r="E398">
            <v>0</v>
          </cell>
        </row>
        <row r="399">
          <cell r="B399">
            <v>84483</v>
          </cell>
          <cell r="E399">
            <v>46817.71</v>
          </cell>
        </row>
        <row r="400">
          <cell r="B400">
            <v>0</v>
          </cell>
          <cell r="E400">
            <v>0</v>
          </cell>
        </row>
        <row r="401">
          <cell r="B401">
            <v>84484</v>
          </cell>
          <cell r="E401">
            <v>1648.78</v>
          </cell>
        </row>
        <row r="402">
          <cell r="B402">
            <v>0</v>
          </cell>
          <cell r="E402">
            <v>0</v>
          </cell>
        </row>
        <row r="403">
          <cell r="B403">
            <v>84486</v>
          </cell>
          <cell r="E403">
            <v>5170.51</v>
          </cell>
        </row>
        <row r="404">
          <cell r="B404">
            <v>0</v>
          </cell>
          <cell r="E404">
            <v>0</v>
          </cell>
        </row>
        <row r="405">
          <cell r="B405">
            <v>84487</v>
          </cell>
          <cell r="E405">
            <v>14095.45</v>
          </cell>
        </row>
        <row r="406">
          <cell r="B406">
            <v>0</v>
          </cell>
          <cell r="E406">
            <v>0</v>
          </cell>
        </row>
        <row r="407">
          <cell r="B407">
            <v>84488</v>
          </cell>
          <cell r="E407">
            <v>2415.61</v>
          </cell>
        </row>
        <row r="408">
          <cell r="B408">
            <v>0</v>
          </cell>
          <cell r="E408">
            <v>0</v>
          </cell>
        </row>
        <row r="409">
          <cell r="B409">
            <v>84489</v>
          </cell>
          <cell r="E409">
            <v>77185.34</v>
          </cell>
        </row>
        <row r="410">
          <cell r="B410">
            <v>0</v>
          </cell>
          <cell r="E410">
            <v>0</v>
          </cell>
        </row>
        <row r="411">
          <cell r="B411">
            <v>84492</v>
          </cell>
          <cell r="E411">
            <v>31543.27</v>
          </cell>
        </row>
        <row r="412">
          <cell r="B412">
            <v>0</v>
          </cell>
          <cell r="E412">
            <v>0</v>
          </cell>
        </row>
        <row r="413">
          <cell r="B413">
            <v>84555</v>
          </cell>
          <cell r="E413">
            <v>0</v>
          </cell>
        </row>
        <row r="414">
          <cell r="B414">
            <v>0</v>
          </cell>
          <cell r="E414">
            <v>0</v>
          </cell>
        </row>
        <row r="415">
          <cell r="B415">
            <v>84568</v>
          </cell>
          <cell r="E415">
            <v>-1107.69</v>
          </cell>
        </row>
        <row r="416">
          <cell r="B416">
            <v>0</v>
          </cell>
          <cell r="E416">
            <v>0</v>
          </cell>
        </row>
        <row r="417">
          <cell r="B417">
            <v>84580</v>
          </cell>
          <cell r="E417">
            <v>6759.29</v>
          </cell>
        </row>
        <row r="418">
          <cell r="B418">
            <v>0</v>
          </cell>
          <cell r="E418">
            <v>0</v>
          </cell>
        </row>
        <row r="419">
          <cell r="B419">
            <v>84590</v>
          </cell>
          <cell r="E419">
            <v>11894.51</v>
          </cell>
        </row>
        <row r="420">
          <cell r="B420">
            <v>0</v>
          </cell>
          <cell r="E420">
            <v>0</v>
          </cell>
        </row>
        <row r="421">
          <cell r="B421">
            <v>84594</v>
          </cell>
          <cell r="E421">
            <v>7556</v>
          </cell>
        </row>
        <row r="422">
          <cell r="B422">
            <v>0</v>
          </cell>
          <cell r="E422">
            <v>0</v>
          </cell>
        </row>
        <row r="423">
          <cell r="B423">
            <v>84616</v>
          </cell>
          <cell r="E423">
            <v>69522.33</v>
          </cell>
        </row>
        <row r="424">
          <cell r="B424">
            <v>0</v>
          </cell>
          <cell r="E424">
            <v>0</v>
          </cell>
        </row>
        <row r="425">
          <cell r="B425">
            <v>84617</v>
          </cell>
          <cell r="E425">
            <v>14717.48</v>
          </cell>
        </row>
        <row r="426">
          <cell r="B426">
            <v>0</v>
          </cell>
          <cell r="E426">
            <v>0</v>
          </cell>
        </row>
        <row r="427">
          <cell r="B427">
            <v>84619</v>
          </cell>
          <cell r="E427">
            <v>2865.22</v>
          </cell>
        </row>
        <row r="428">
          <cell r="B428">
            <v>0</v>
          </cell>
          <cell r="E428">
            <v>0</v>
          </cell>
        </row>
        <row r="429">
          <cell r="B429">
            <v>84622</v>
          </cell>
          <cell r="E429">
            <v>165814.03</v>
          </cell>
        </row>
        <row r="430">
          <cell r="B430">
            <v>0</v>
          </cell>
          <cell r="E430">
            <v>0</v>
          </cell>
        </row>
        <row r="431">
          <cell r="B431">
            <v>84634</v>
          </cell>
          <cell r="E431">
            <v>136435</v>
          </cell>
        </row>
        <row r="432">
          <cell r="B432">
            <v>0</v>
          </cell>
          <cell r="E432">
            <v>0</v>
          </cell>
        </row>
        <row r="433">
          <cell r="B433">
            <v>84638</v>
          </cell>
          <cell r="E433">
            <v>13994.65</v>
          </cell>
        </row>
        <row r="434">
          <cell r="B434">
            <v>0</v>
          </cell>
          <cell r="E434">
            <v>0</v>
          </cell>
        </row>
        <row r="435">
          <cell r="B435">
            <v>84650</v>
          </cell>
          <cell r="E435">
            <v>-1502.49</v>
          </cell>
        </row>
        <row r="436">
          <cell r="B436">
            <v>0</v>
          </cell>
          <cell r="E436">
            <v>0</v>
          </cell>
        </row>
        <row r="437">
          <cell r="B437">
            <v>84673</v>
          </cell>
          <cell r="E437">
            <v>455.81</v>
          </cell>
        </row>
        <row r="438">
          <cell r="B438">
            <v>0</v>
          </cell>
          <cell r="E438">
            <v>0</v>
          </cell>
        </row>
        <row r="439">
          <cell r="B439">
            <v>84678</v>
          </cell>
          <cell r="E439">
            <v>4427.41</v>
          </cell>
        </row>
        <row r="440">
          <cell r="B440">
            <v>0</v>
          </cell>
          <cell r="E440">
            <v>0</v>
          </cell>
        </row>
        <row r="441">
          <cell r="B441">
            <v>84690</v>
          </cell>
          <cell r="E441">
            <v>20800.689999999999</v>
          </cell>
        </row>
        <row r="442">
          <cell r="B442">
            <v>0</v>
          </cell>
          <cell r="E442">
            <v>0</v>
          </cell>
        </row>
        <row r="443">
          <cell r="B443">
            <v>84691</v>
          </cell>
          <cell r="E443">
            <v>5812.38</v>
          </cell>
        </row>
        <row r="444">
          <cell r="B444">
            <v>0</v>
          </cell>
          <cell r="E444">
            <v>0</v>
          </cell>
        </row>
        <row r="445">
          <cell r="B445">
            <v>84694</v>
          </cell>
          <cell r="E445">
            <v>10091.1</v>
          </cell>
        </row>
        <row r="446">
          <cell r="B446">
            <v>0</v>
          </cell>
          <cell r="E446">
            <v>0</v>
          </cell>
        </row>
        <row r="447">
          <cell r="B447">
            <v>84696</v>
          </cell>
          <cell r="E447">
            <v>29818.26</v>
          </cell>
        </row>
        <row r="448">
          <cell r="B448">
            <v>0</v>
          </cell>
          <cell r="E448">
            <v>0</v>
          </cell>
        </row>
        <row r="449">
          <cell r="B449">
            <v>84769</v>
          </cell>
          <cell r="E449">
            <v>3297.74</v>
          </cell>
        </row>
        <row r="450">
          <cell r="B450">
            <v>0</v>
          </cell>
          <cell r="E450">
            <v>0</v>
          </cell>
        </row>
        <row r="451">
          <cell r="B451">
            <v>84781</v>
          </cell>
          <cell r="E451">
            <v>-10725.71</v>
          </cell>
        </row>
        <row r="452">
          <cell r="B452">
            <v>0</v>
          </cell>
          <cell r="E452">
            <v>0</v>
          </cell>
        </row>
        <row r="453">
          <cell r="B453">
            <v>84795</v>
          </cell>
          <cell r="E453">
            <v>15703.65</v>
          </cell>
        </row>
        <row r="454">
          <cell r="B454">
            <v>0</v>
          </cell>
          <cell r="E454">
            <v>0</v>
          </cell>
        </row>
        <row r="455">
          <cell r="B455">
            <v>84833</v>
          </cell>
          <cell r="E455">
            <v>-846.48</v>
          </cell>
        </row>
        <row r="456">
          <cell r="B456">
            <v>0</v>
          </cell>
          <cell r="E456">
            <v>0</v>
          </cell>
        </row>
        <row r="457">
          <cell r="B457">
            <v>84837</v>
          </cell>
          <cell r="E457">
            <v>269.5</v>
          </cell>
        </row>
        <row r="458">
          <cell r="B458">
            <v>0</v>
          </cell>
          <cell r="E458">
            <v>0</v>
          </cell>
        </row>
        <row r="459">
          <cell r="B459">
            <v>84843</v>
          </cell>
          <cell r="E459">
            <v>96862.28</v>
          </cell>
        </row>
        <row r="460">
          <cell r="B460">
            <v>0</v>
          </cell>
          <cell r="E460">
            <v>0</v>
          </cell>
        </row>
        <row r="461">
          <cell r="B461">
            <v>84846</v>
          </cell>
          <cell r="E461">
            <v>43854</v>
          </cell>
        </row>
        <row r="462">
          <cell r="B462">
            <v>0</v>
          </cell>
          <cell r="E462">
            <v>0</v>
          </cell>
        </row>
        <row r="463">
          <cell r="B463">
            <v>84848</v>
          </cell>
          <cell r="E463">
            <v>-208.77</v>
          </cell>
        </row>
        <row r="464">
          <cell r="B464">
            <v>0</v>
          </cell>
          <cell r="E464">
            <v>0</v>
          </cell>
        </row>
        <row r="465">
          <cell r="B465">
            <v>84849</v>
          </cell>
          <cell r="E465">
            <v>1650</v>
          </cell>
        </row>
        <row r="466">
          <cell r="B466">
            <v>0</v>
          </cell>
          <cell r="E466">
            <v>0</v>
          </cell>
        </row>
        <row r="467">
          <cell r="B467">
            <v>84852</v>
          </cell>
          <cell r="E467">
            <v>-5360.51</v>
          </cell>
        </row>
        <row r="468">
          <cell r="B468">
            <v>0</v>
          </cell>
          <cell r="E468">
            <v>0</v>
          </cell>
        </row>
        <row r="469">
          <cell r="B469">
            <v>84853</v>
          </cell>
          <cell r="E469">
            <v>14741.93</v>
          </cell>
        </row>
        <row r="470">
          <cell r="B470">
            <v>0</v>
          </cell>
          <cell r="E470">
            <v>0</v>
          </cell>
        </row>
        <row r="471">
          <cell r="B471">
            <v>84859</v>
          </cell>
          <cell r="E471">
            <v>21189</v>
          </cell>
        </row>
        <row r="472">
          <cell r="B472">
            <v>0</v>
          </cell>
          <cell r="E472">
            <v>0</v>
          </cell>
        </row>
        <row r="473">
          <cell r="B473">
            <v>84863</v>
          </cell>
          <cell r="E473">
            <v>36463</v>
          </cell>
        </row>
        <row r="474">
          <cell r="B474">
            <v>0</v>
          </cell>
          <cell r="E474">
            <v>0</v>
          </cell>
        </row>
        <row r="475">
          <cell r="B475">
            <v>84864</v>
          </cell>
          <cell r="E475">
            <v>20019</v>
          </cell>
        </row>
        <row r="476">
          <cell r="B476">
            <v>0</v>
          </cell>
          <cell r="E476">
            <v>0</v>
          </cell>
        </row>
        <row r="477">
          <cell r="B477">
            <v>84867</v>
          </cell>
          <cell r="E477">
            <v>3886.37</v>
          </cell>
        </row>
        <row r="478">
          <cell r="B478">
            <v>0</v>
          </cell>
          <cell r="E478">
            <v>0</v>
          </cell>
        </row>
        <row r="479">
          <cell r="B479">
            <v>84868</v>
          </cell>
          <cell r="E479">
            <v>-66635.179999999993</v>
          </cell>
        </row>
        <row r="480">
          <cell r="B480">
            <v>0</v>
          </cell>
          <cell r="E480">
            <v>0</v>
          </cell>
        </row>
        <row r="481">
          <cell r="B481">
            <v>84877</v>
          </cell>
          <cell r="E481">
            <v>1348.55</v>
          </cell>
        </row>
        <row r="482">
          <cell r="B482">
            <v>0</v>
          </cell>
          <cell r="E482">
            <v>0</v>
          </cell>
        </row>
        <row r="483">
          <cell r="B483">
            <v>84883</v>
          </cell>
          <cell r="E483">
            <v>-2865.22</v>
          </cell>
        </row>
        <row r="484">
          <cell r="B484">
            <v>0</v>
          </cell>
          <cell r="E484">
            <v>0</v>
          </cell>
        </row>
        <row r="485">
          <cell r="B485">
            <v>84884</v>
          </cell>
          <cell r="E485">
            <v>207765.51</v>
          </cell>
        </row>
        <row r="486">
          <cell r="B486">
            <v>0</v>
          </cell>
          <cell r="E486">
            <v>0</v>
          </cell>
        </row>
        <row r="487">
          <cell r="B487">
            <v>84885</v>
          </cell>
          <cell r="E487">
            <v>-412921.3</v>
          </cell>
        </row>
        <row r="488">
          <cell r="B488">
            <v>0</v>
          </cell>
          <cell r="E488">
            <v>0</v>
          </cell>
        </row>
        <row r="489">
          <cell r="B489">
            <v>84886</v>
          </cell>
          <cell r="E489">
            <v>125520.86</v>
          </cell>
        </row>
        <row r="490">
          <cell r="B490">
            <v>0</v>
          </cell>
          <cell r="E490">
            <v>0</v>
          </cell>
        </row>
        <row r="491">
          <cell r="B491">
            <v>84887</v>
          </cell>
          <cell r="E491">
            <v>130790.54</v>
          </cell>
        </row>
        <row r="492">
          <cell r="B492">
            <v>0</v>
          </cell>
          <cell r="E492">
            <v>0</v>
          </cell>
        </row>
        <row r="493">
          <cell r="B493">
            <v>84888</v>
          </cell>
          <cell r="E493">
            <v>12980.07</v>
          </cell>
        </row>
        <row r="494">
          <cell r="B494">
            <v>0</v>
          </cell>
          <cell r="E494">
            <v>0</v>
          </cell>
        </row>
        <row r="495">
          <cell r="B495">
            <v>84889</v>
          </cell>
          <cell r="E495">
            <v>23481</v>
          </cell>
        </row>
        <row r="496">
          <cell r="B496">
            <v>0</v>
          </cell>
          <cell r="E496">
            <v>0</v>
          </cell>
        </row>
        <row r="497">
          <cell r="B497">
            <v>84890</v>
          </cell>
          <cell r="E497">
            <v>-5393</v>
          </cell>
        </row>
        <row r="498">
          <cell r="B498">
            <v>0</v>
          </cell>
          <cell r="E498">
            <v>0</v>
          </cell>
        </row>
        <row r="499">
          <cell r="B499">
            <v>84891</v>
          </cell>
          <cell r="E499">
            <v>45224.82</v>
          </cell>
        </row>
        <row r="500">
          <cell r="B500">
            <v>0</v>
          </cell>
          <cell r="E500">
            <v>0</v>
          </cell>
        </row>
        <row r="501">
          <cell r="B501">
            <v>84892</v>
          </cell>
          <cell r="E501">
            <v>327431</v>
          </cell>
        </row>
        <row r="502">
          <cell r="B502">
            <v>0</v>
          </cell>
          <cell r="E502">
            <v>0</v>
          </cell>
        </row>
        <row r="503">
          <cell r="B503">
            <v>84893</v>
          </cell>
          <cell r="E503">
            <v>93917.15</v>
          </cell>
        </row>
        <row r="504">
          <cell r="B504">
            <v>0</v>
          </cell>
          <cell r="E504">
            <v>0</v>
          </cell>
        </row>
        <row r="505">
          <cell r="B505">
            <v>84894</v>
          </cell>
          <cell r="E505">
            <v>-21418.71</v>
          </cell>
        </row>
        <row r="506">
          <cell r="B506">
            <v>0</v>
          </cell>
          <cell r="E506">
            <v>0</v>
          </cell>
        </row>
        <row r="507">
          <cell r="B507">
            <v>84895</v>
          </cell>
          <cell r="E507">
            <v>54112.56</v>
          </cell>
        </row>
        <row r="508">
          <cell r="B508">
            <v>0</v>
          </cell>
          <cell r="E508">
            <v>0</v>
          </cell>
        </row>
        <row r="509">
          <cell r="B509">
            <v>84896</v>
          </cell>
          <cell r="E509">
            <v>-86.16</v>
          </cell>
        </row>
        <row r="510">
          <cell r="B510">
            <v>0</v>
          </cell>
          <cell r="E510">
            <v>0</v>
          </cell>
        </row>
        <row r="511">
          <cell r="B511">
            <v>84897</v>
          </cell>
          <cell r="E511">
            <v>-4293.29</v>
          </cell>
        </row>
        <row r="512">
          <cell r="B512">
            <v>0</v>
          </cell>
          <cell r="E512">
            <v>0</v>
          </cell>
        </row>
        <row r="513">
          <cell r="B513">
            <v>84898</v>
          </cell>
          <cell r="E513">
            <v>152046.1</v>
          </cell>
        </row>
        <row r="514">
          <cell r="B514">
            <v>0</v>
          </cell>
          <cell r="E514">
            <v>0</v>
          </cell>
        </row>
        <row r="515">
          <cell r="B515">
            <v>84899</v>
          </cell>
          <cell r="E515">
            <v>8988.6</v>
          </cell>
        </row>
        <row r="516">
          <cell r="B516">
            <v>0</v>
          </cell>
          <cell r="E516">
            <v>0</v>
          </cell>
        </row>
        <row r="517">
          <cell r="B517">
            <v>84901</v>
          </cell>
          <cell r="E517">
            <v>20132</v>
          </cell>
        </row>
        <row r="518">
          <cell r="B518">
            <v>0</v>
          </cell>
          <cell r="E518">
            <v>0</v>
          </cell>
        </row>
        <row r="519">
          <cell r="B519">
            <v>84902</v>
          </cell>
          <cell r="E519">
            <v>22843</v>
          </cell>
        </row>
        <row r="520">
          <cell r="B520">
            <v>0</v>
          </cell>
          <cell r="E520">
            <v>0</v>
          </cell>
        </row>
        <row r="521">
          <cell r="B521">
            <v>84903</v>
          </cell>
          <cell r="E521">
            <v>25502</v>
          </cell>
        </row>
        <row r="522">
          <cell r="B522">
            <v>0</v>
          </cell>
          <cell r="E522">
            <v>0</v>
          </cell>
        </row>
        <row r="523">
          <cell r="B523">
            <v>84904</v>
          </cell>
          <cell r="E523">
            <v>1206.7</v>
          </cell>
        </row>
        <row r="524">
          <cell r="B524">
            <v>0</v>
          </cell>
          <cell r="E524">
            <v>0</v>
          </cell>
        </row>
        <row r="525">
          <cell r="B525">
            <v>84916</v>
          </cell>
          <cell r="E525">
            <v>122032.85</v>
          </cell>
        </row>
        <row r="526">
          <cell r="B526">
            <v>0</v>
          </cell>
          <cell r="E526">
            <v>0</v>
          </cell>
        </row>
        <row r="527">
          <cell r="B527">
            <v>84917</v>
          </cell>
          <cell r="E527">
            <v>26343.16</v>
          </cell>
        </row>
        <row r="528">
          <cell r="B528">
            <v>0</v>
          </cell>
          <cell r="E528">
            <v>0</v>
          </cell>
        </row>
        <row r="529">
          <cell r="B529">
            <v>84918</v>
          </cell>
          <cell r="E529">
            <v>146838.45000000001</v>
          </cell>
        </row>
        <row r="530">
          <cell r="B530">
            <v>0</v>
          </cell>
          <cell r="E530">
            <v>0</v>
          </cell>
        </row>
        <row r="531">
          <cell r="B531">
            <v>84919</v>
          </cell>
          <cell r="E531">
            <v>9826.07</v>
          </cell>
        </row>
        <row r="532">
          <cell r="B532">
            <v>0</v>
          </cell>
          <cell r="E532">
            <v>0</v>
          </cell>
        </row>
        <row r="533">
          <cell r="B533">
            <v>84921</v>
          </cell>
          <cell r="E533">
            <v>22669.37</v>
          </cell>
        </row>
        <row r="534">
          <cell r="B534">
            <v>0</v>
          </cell>
          <cell r="E534">
            <v>0</v>
          </cell>
        </row>
        <row r="535">
          <cell r="B535">
            <v>84922</v>
          </cell>
          <cell r="E535">
            <v>61789.919999999998</v>
          </cell>
        </row>
        <row r="536">
          <cell r="B536">
            <v>0</v>
          </cell>
          <cell r="E536">
            <v>0</v>
          </cell>
        </row>
        <row r="537">
          <cell r="B537">
            <v>84923</v>
          </cell>
          <cell r="E537">
            <v>94656.37</v>
          </cell>
        </row>
        <row r="538">
          <cell r="B538">
            <v>0</v>
          </cell>
          <cell r="E538">
            <v>0</v>
          </cell>
        </row>
        <row r="539">
          <cell r="B539">
            <v>84924</v>
          </cell>
          <cell r="E539">
            <v>75679.42</v>
          </cell>
        </row>
        <row r="540">
          <cell r="B540">
            <v>0</v>
          </cell>
          <cell r="E540">
            <v>0</v>
          </cell>
        </row>
        <row r="541">
          <cell r="B541">
            <v>84929</v>
          </cell>
          <cell r="E541">
            <v>0</v>
          </cell>
        </row>
        <row r="542">
          <cell r="B542">
            <v>0</v>
          </cell>
          <cell r="E542">
            <v>0</v>
          </cell>
        </row>
        <row r="543">
          <cell r="B543">
            <v>84944</v>
          </cell>
          <cell r="E543">
            <v>-56581.85</v>
          </cell>
        </row>
        <row r="544">
          <cell r="B544">
            <v>0</v>
          </cell>
          <cell r="E544">
            <v>0</v>
          </cell>
        </row>
        <row r="545">
          <cell r="B545">
            <v>84946</v>
          </cell>
          <cell r="E545">
            <v>13074.73</v>
          </cell>
        </row>
        <row r="546">
          <cell r="B546">
            <v>0</v>
          </cell>
          <cell r="E546">
            <v>0</v>
          </cell>
        </row>
        <row r="547">
          <cell r="B547">
            <v>84947</v>
          </cell>
          <cell r="E547">
            <v>10880.29</v>
          </cell>
        </row>
        <row r="548">
          <cell r="B548">
            <v>0</v>
          </cell>
          <cell r="E548">
            <v>0</v>
          </cell>
        </row>
        <row r="549">
          <cell r="B549">
            <v>84954</v>
          </cell>
          <cell r="E549">
            <v>83100.02</v>
          </cell>
        </row>
        <row r="550">
          <cell r="B550">
            <v>0</v>
          </cell>
          <cell r="E550">
            <v>0</v>
          </cell>
        </row>
        <row r="551">
          <cell r="B551">
            <v>84960</v>
          </cell>
          <cell r="E551">
            <v>107248.97</v>
          </cell>
        </row>
        <row r="552">
          <cell r="B552">
            <v>0</v>
          </cell>
          <cell r="E552">
            <v>0</v>
          </cell>
        </row>
        <row r="553">
          <cell r="B553">
            <v>84962</v>
          </cell>
          <cell r="E553">
            <v>10812.75</v>
          </cell>
        </row>
        <row r="554">
          <cell r="B554">
            <v>0</v>
          </cell>
          <cell r="E554">
            <v>0</v>
          </cell>
        </row>
        <row r="555">
          <cell r="B555">
            <v>84964</v>
          </cell>
          <cell r="E555">
            <v>21508.66</v>
          </cell>
        </row>
        <row r="556">
          <cell r="B556">
            <v>0</v>
          </cell>
          <cell r="E556">
            <v>0</v>
          </cell>
        </row>
        <row r="557">
          <cell r="B557">
            <v>84965</v>
          </cell>
          <cell r="E557">
            <v>37564.49</v>
          </cell>
        </row>
        <row r="558">
          <cell r="B558">
            <v>0</v>
          </cell>
          <cell r="E558">
            <v>0</v>
          </cell>
        </row>
        <row r="559">
          <cell r="B559">
            <v>84967</v>
          </cell>
          <cell r="E559">
            <v>-43983.73</v>
          </cell>
        </row>
        <row r="560">
          <cell r="B560">
            <v>0</v>
          </cell>
          <cell r="E560">
            <v>0</v>
          </cell>
        </row>
        <row r="561">
          <cell r="B561">
            <v>84971</v>
          </cell>
          <cell r="E561">
            <v>22431</v>
          </cell>
        </row>
        <row r="562">
          <cell r="B562">
            <v>0</v>
          </cell>
          <cell r="E562">
            <v>0</v>
          </cell>
        </row>
        <row r="563">
          <cell r="B563">
            <v>84972</v>
          </cell>
          <cell r="E563">
            <v>0</v>
          </cell>
        </row>
        <row r="564">
          <cell r="B564">
            <v>0</v>
          </cell>
          <cell r="E564">
            <v>0</v>
          </cell>
        </row>
        <row r="565">
          <cell r="B565">
            <v>84973</v>
          </cell>
          <cell r="E565">
            <v>19115</v>
          </cell>
        </row>
        <row r="566">
          <cell r="B566">
            <v>0</v>
          </cell>
          <cell r="E566">
            <v>0</v>
          </cell>
        </row>
        <row r="567">
          <cell r="B567">
            <v>84977</v>
          </cell>
          <cell r="E567">
            <v>-1382</v>
          </cell>
        </row>
        <row r="568">
          <cell r="B568">
            <v>0</v>
          </cell>
          <cell r="E568">
            <v>0</v>
          </cell>
        </row>
        <row r="569">
          <cell r="B569">
            <v>84978</v>
          </cell>
          <cell r="E569">
            <v>2309</v>
          </cell>
        </row>
        <row r="570">
          <cell r="B570">
            <v>0</v>
          </cell>
          <cell r="E570">
            <v>0</v>
          </cell>
        </row>
        <row r="571">
          <cell r="B571">
            <v>84979</v>
          </cell>
          <cell r="E571">
            <v>9441</v>
          </cell>
        </row>
        <row r="572">
          <cell r="B572">
            <v>0</v>
          </cell>
          <cell r="E572">
            <v>0</v>
          </cell>
        </row>
        <row r="573">
          <cell r="B573">
            <v>84980</v>
          </cell>
          <cell r="E573">
            <v>8157.55</v>
          </cell>
        </row>
        <row r="574">
          <cell r="B574">
            <v>0</v>
          </cell>
          <cell r="E574">
            <v>0</v>
          </cell>
        </row>
        <row r="575">
          <cell r="B575">
            <v>84981</v>
          </cell>
          <cell r="E575">
            <v>1193</v>
          </cell>
        </row>
        <row r="576">
          <cell r="B576">
            <v>0</v>
          </cell>
          <cell r="E576">
            <v>0</v>
          </cell>
        </row>
        <row r="577">
          <cell r="B577">
            <v>84982</v>
          </cell>
          <cell r="E577">
            <v>6471</v>
          </cell>
        </row>
        <row r="578">
          <cell r="B578">
            <v>0</v>
          </cell>
          <cell r="E578">
            <v>0</v>
          </cell>
        </row>
        <row r="579">
          <cell r="B579">
            <v>84983</v>
          </cell>
          <cell r="E579">
            <v>28834</v>
          </cell>
        </row>
        <row r="580">
          <cell r="B580">
            <v>0</v>
          </cell>
          <cell r="E580">
            <v>0</v>
          </cell>
        </row>
        <row r="581">
          <cell r="B581">
            <v>84984</v>
          </cell>
          <cell r="E581">
            <v>20216</v>
          </cell>
        </row>
        <row r="582">
          <cell r="B582">
            <v>0</v>
          </cell>
          <cell r="E582">
            <v>0</v>
          </cell>
        </row>
        <row r="583">
          <cell r="B583">
            <v>84986</v>
          </cell>
          <cell r="E583">
            <v>22854</v>
          </cell>
        </row>
        <row r="584">
          <cell r="B584">
            <v>0</v>
          </cell>
          <cell r="E584">
            <v>0</v>
          </cell>
        </row>
        <row r="585">
          <cell r="B585">
            <v>84987</v>
          </cell>
          <cell r="E585">
            <v>18760.580000000002</v>
          </cell>
        </row>
        <row r="586">
          <cell r="B586">
            <v>0</v>
          </cell>
          <cell r="E586">
            <v>0</v>
          </cell>
        </row>
        <row r="587">
          <cell r="B587">
            <v>84990</v>
          </cell>
          <cell r="E587">
            <v>72205.94</v>
          </cell>
        </row>
        <row r="588">
          <cell r="B588">
            <v>0</v>
          </cell>
          <cell r="E588">
            <v>0</v>
          </cell>
        </row>
        <row r="589">
          <cell r="B589">
            <v>85031</v>
          </cell>
          <cell r="E589">
            <v>62997.51</v>
          </cell>
        </row>
        <row r="590">
          <cell r="B590">
            <v>0</v>
          </cell>
          <cell r="E590">
            <v>0</v>
          </cell>
        </row>
        <row r="591">
          <cell r="B591">
            <v>85063</v>
          </cell>
          <cell r="E591">
            <v>11359.48</v>
          </cell>
        </row>
        <row r="592">
          <cell r="B592">
            <v>0</v>
          </cell>
          <cell r="E592">
            <v>0</v>
          </cell>
        </row>
        <row r="593">
          <cell r="B593">
            <v>85064</v>
          </cell>
          <cell r="E593">
            <v>13688.24</v>
          </cell>
        </row>
        <row r="594">
          <cell r="B594">
            <v>0</v>
          </cell>
          <cell r="E594">
            <v>0</v>
          </cell>
        </row>
        <row r="595">
          <cell r="B595">
            <v>85066</v>
          </cell>
          <cell r="E595">
            <v>1700.54</v>
          </cell>
        </row>
        <row r="596">
          <cell r="B596">
            <v>0</v>
          </cell>
          <cell r="E596">
            <v>0</v>
          </cell>
        </row>
        <row r="597">
          <cell r="B597">
            <v>85074</v>
          </cell>
          <cell r="E597">
            <v>98600</v>
          </cell>
        </row>
        <row r="598">
          <cell r="B598">
            <v>0</v>
          </cell>
          <cell r="E598">
            <v>0</v>
          </cell>
        </row>
        <row r="599">
          <cell r="B599">
            <v>85096</v>
          </cell>
          <cell r="E599">
            <v>24294.94</v>
          </cell>
        </row>
        <row r="600">
          <cell r="B600">
            <v>0</v>
          </cell>
          <cell r="E600">
            <v>0</v>
          </cell>
        </row>
        <row r="601">
          <cell r="B601">
            <v>85097</v>
          </cell>
          <cell r="E601">
            <v>18250.32</v>
          </cell>
        </row>
        <row r="602">
          <cell r="B602">
            <v>0</v>
          </cell>
          <cell r="E602">
            <v>0</v>
          </cell>
        </row>
        <row r="603">
          <cell r="B603">
            <v>85104</v>
          </cell>
          <cell r="E603">
            <v>0</v>
          </cell>
        </row>
        <row r="604">
          <cell r="B604">
            <v>0</v>
          </cell>
          <cell r="E604">
            <v>0</v>
          </cell>
        </row>
        <row r="605">
          <cell r="B605">
            <v>85106</v>
          </cell>
          <cell r="E605">
            <v>23022.77</v>
          </cell>
        </row>
        <row r="606">
          <cell r="B606">
            <v>0</v>
          </cell>
          <cell r="E606">
            <v>0</v>
          </cell>
        </row>
        <row r="607">
          <cell r="B607">
            <v>85107</v>
          </cell>
          <cell r="E607">
            <v>77934.53</v>
          </cell>
        </row>
        <row r="608">
          <cell r="B608">
            <v>0</v>
          </cell>
          <cell r="E608">
            <v>0</v>
          </cell>
        </row>
        <row r="609">
          <cell r="B609">
            <v>85108</v>
          </cell>
          <cell r="E609">
            <v>15359.99</v>
          </cell>
        </row>
        <row r="610">
          <cell r="B610">
            <v>0</v>
          </cell>
          <cell r="E610">
            <v>0</v>
          </cell>
        </row>
        <row r="611">
          <cell r="B611">
            <v>85109</v>
          </cell>
          <cell r="E611">
            <v>21193.22</v>
          </cell>
        </row>
        <row r="612">
          <cell r="B612">
            <v>0</v>
          </cell>
          <cell r="E612">
            <v>0</v>
          </cell>
        </row>
        <row r="613">
          <cell r="B613">
            <v>85124</v>
          </cell>
          <cell r="E613">
            <v>-376.64</v>
          </cell>
        </row>
        <row r="614">
          <cell r="B614">
            <v>0</v>
          </cell>
          <cell r="E614">
            <v>0</v>
          </cell>
        </row>
        <row r="615">
          <cell r="B615">
            <v>85146</v>
          </cell>
          <cell r="E615">
            <v>26663.37</v>
          </cell>
        </row>
        <row r="616">
          <cell r="B616">
            <v>0</v>
          </cell>
          <cell r="E616">
            <v>0</v>
          </cell>
        </row>
        <row r="617">
          <cell r="B617">
            <v>85148</v>
          </cell>
          <cell r="E617">
            <v>41591.93</v>
          </cell>
        </row>
        <row r="618">
          <cell r="B618">
            <v>0</v>
          </cell>
          <cell r="E618">
            <v>0</v>
          </cell>
        </row>
        <row r="619">
          <cell r="B619">
            <v>85149</v>
          </cell>
          <cell r="E619">
            <v>4844.5</v>
          </cell>
        </row>
        <row r="620">
          <cell r="B620">
            <v>0</v>
          </cell>
          <cell r="E620">
            <v>0</v>
          </cell>
        </row>
        <row r="621">
          <cell r="B621">
            <v>85156</v>
          </cell>
          <cell r="E621">
            <v>30227.439999999999</v>
          </cell>
        </row>
        <row r="622">
          <cell r="B622">
            <v>0</v>
          </cell>
          <cell r="E622">
            <v>0</v>
          </cell>
        </row>
        <row r="623">
          <cell r="B623">
            <v>85193</v>
          </cell>
          <cell r="E623">
            <v>67067.44</v>
          </cell>
        </row>
        <row r="624">
          <cell r="B624">
            <v>0</v>
          </cell>
          <cell r="E624">
            <v>0</v>
          </cell>
        </row>
        <row r="625">
          <cell r="B625">
            <v>85194</v>
          </cell>
          <cell r="E625">
            <v>36813.279999999999</v>
          </cell>
        </row>
        <row r="626">
          <cell r="B626">
            <v>0</v>
          </cell>
          <cell r="E626">
            <v>0</v>
          </cell>
        </row>
        <row r="627">
          <cell r="B627">
            <v>85233</v>
          </cell>
          <cell r="E627">
            <v>0</v>
          </cell>
        </row>
        <row r="628">
          <cell r="B628">
            <v>0</v>
          </cell>
          <cell r="E628">
            <v>0</v>
          </cell>
        </row>
        <row r="629">
          <cell r="B629">
            <v>85344</v>
          </cell>
          <cell r="E629">
            <v>14432</v>
          </cell>
        </row>
        <row r="630">
          <cell r="B630">
            <v>0</v>
          </cell>
          <cell r="E630">
            <v>0</v>
          </cell>
        </row>
        <row r="631">
          <cell r="B631">
            <v>85347</v>
          </cell>
          <cell r="E631">
            <v>21857</v>
          </cell>
        </row>
        <row r="632">
          <cell r="B632">
            <v>0</v>
          </cell>
          <cell r="E632">
            <v>0</v>
          </cell>
        </row>
        <row r="633">
          <cell r="B633">
            <v>85349</v>
          </cell>
          <cell r="E633">
            <v>10963</v>
          </cell>
        </row>
        <row r="634">
          <cell r="B634">
            <v>0</v>
          </cell>
          <cell r="E634">
            <v>0</v>
          </cell>
        </row>
        <row r="635">
          <cell r="B635">
            <v>85359</v>
          </cell>
          <cell r="E635">
            <v>15000</v>
          </cell>
        </row>
        <row r="636">
          <cell r="B636">
            <v>0</v>
          </cell>
          <cell r="E636">
            <v>0</v>
          </cell>
        </row>
        <row r="637">
          <cell r="B637">
            <v>85361</v>
          </cell>
          <cell r="E637">
            <v>25000</v>
          </cell>
        </row>
        <row r="638">
          <cell r="B638">
            <v>0</v>
          </cell>
          <cell r="E638">
            <v>0</v>
          </cell>
        </row>
        <row r="639">
          <cell r="B639">
            <v>85362</v>
          </cell>
          <cell r="E639">
            <v>1866</v>
          </cell>
        </row>
        <row r="640">
          <cell r="B640">
            <v>0</v>
          </cell>
          <cell r="E640">
            <v>0</v>
          </cell>
        </row>
        <row r="641">
          <cell r="B641">
            <v>85363</v>
          </cell>
          <cell r="E641">
            <v>50000</v>
          </cell>
        </row>
        <row r="642">
          <cell r="B642">
            <v>0</v>
          </cell>
          <cell r="E642">
            <v>0</v>
          </cell>
        </row>
        <row r="643">
          <cell r="B643">
            <v>85364</v>
          </cell>
          <cell r="E643">
            <v>-30110.86</v>
          </cell>
        </row>
        <row r="644">
          <cell r="B644">
            <v>0</v>
          </cell>
          <cell r="E644">
            <v>0</v>
          </cell>
        </row>
        <row r="645">
          <cell r="B645">
            <v>85366</v>
          </cell>
          <cell r="E645">
            <v>40000</v>
          </cell>
        </row>
        <row r="646">
          <cell r="B646">
            <v>0</v>
          </cell>
          <cell r="E646">
            <v>0</v>
          </cell>
        </row>
        <row r="647">
          <cell r="B647">
            <v>85367</v>
          </cell>
          <cell r="E647">
            <v>20321</v>
          </cell>
        </row>
        <row r="648">
          <cell r="B648">
            <v>0</v>
          </cell>
          <cell r="E648">
            <v>0</v>
          </cell>
        </row>
        <row r="649">
          <cell r="B649">
            <v>85369</v>
          </cell>
          <cell r="E649">
            <v>40000</v>
          </cell>
        </row>
        <row r="650">
          <cell r="B650">
            <v>0</v>
          </cell>
          <cell r="E650">
            <v>0</v>
          </cell>
        </row>
        <row r="651">
          <cell r="B651">
            <v>85382</v>
          </cell>
          <cell r="E651">
            <v>30000</v>
          </cell>
        </row>
        <row r="652">
          <cell r="B652">
            <v>0</v>
          </cell>
          <cell r="E652">
            <v>0</v>
          </cell>
        </row>
        <row r="653">
          <cell r="B653">
            <v>85383</v>
          </cell>
          <cell r="E653">
            <v>25000</v>
          </cell>
        </row>
        <row r="654">
          <cell r="B654">
            <v>0</v>
          </cell>
          <cell r="E654">
            <v>0</v>
          </cell>
        </row>
        <row r="655">
          <cell r="B655">
            <v>85384</v>
          </cell>
          <cell r="E655">
            <v>55000</v>
          </cell>
        </row>
        <row r="656">
          <cell r="B656">
            <v>0</v>
          </cell>
          <cell r="E656">
            <v>0</v>
          </cell>
        </row>
        <row r="657">
          <cell r="B657">
            <v>85389</v>
          </cell>
          <cell r="E657">
            <v>70000</v>
          </cell>
        </row>
        <row r="658">
          <cell r="B658">
            <v>0</v>
          </cell>
          <cell r="E658">
            <v>0</v>
          </cell>
        </row>
        <row r="659">
          <cell r="B659">
            <v>85391</v>
          </cell>
          <cell r="E659">
            <v>15000</v>
          </cell>
        </row>
        <row r="660">
          <cell r="B660">
            <v>0</v>
          </cell>
          <cell r="E660">
            <v>0</v>
          </cell>
        </row>
        <row r="661">
          <cell r="B661">
            <v>85397</v>
          </cell>
          <cell r="E661">
            <v>0</v>
          </cell>
        </row>
        <row r="662">
          <cell r="B662">
            <v>0</v>
          </cell>
          <cell r="E662">
            <v>0</v>
          </cell>
        </row>
        <row r="663">
          <cell r="B663">
            <v>85401</v>
          </cell>
          <cell r="E663">
            <v>16485</v>
          </cell>
        </row>
        <row r="664">
          <cell r="B664">
            <v>0</v>
          </cell>
          <cell r="E664">
            <v>0</v>
          </cell>
        </row>
        <row r="665">
          <cell r="B665">
            <v>85417</v>
          </cell>
          <cell r="E665">
            <v>69811</v>
          </cell>
        </row>
        <row r="666">
          <cell r="B666">
            <v>0</v>
          </cell>
          <cell r="E666">
            <v>0</v>
          </cell>
        </row>
        <row r="667">
          <cell r="B667">
            <v>85418</v>
          </cell>
          <cell r="E667">
            <v>0</v>
          </cell>
        </row>
        <row r="668">
          <cell r="B668">
            <v>0</v>
          </cell>
          <cell r="E668">
            <v>0</v>
          </cell>
        </row>
        <row r="669">
          <cell r="B669">
            <v>85452</v>
          </cell>
          <cell r="E669">
            <v>-1252.21</v>
          </cell>
        </row>
        <row r="670">
          <cell r="B670">
            <v>0</v>
          </cell>
          <cell r="E670">
            <v>0</v>
          </cell>
        </row>
        <row r="671">
          <cell r="B671">
            <v>85455</v>
          </cell>
          <cell r="E671">
            <v>141000</v>
          </cell>
        </row>
        <row r="672">
          <cell r="B672">
            <v>0</v>
          </cell>
          <cell r="E672">
            <v>0</v>
          </cell>
        </row>
        <row r="673">
          <cell r="B673">
            <v>85458</v>
          </cell>
          <cell r="E673">
            <v>0</v>
          </cell>
        </row>
        <row r="674">
          <cell r="B674">
            <v>0</v>
          </cell>
          <cell r="E674">
            <v>0</v>
          </cell>
        </row>
        <row r="675">
          <cell r="B675">
            <v>85498</v>
          </cell>
          <cell r="E675">
            <v>27</v>
          </cell>
        </row>
        <row r="676">
          <cell r="B676">
            <v>0</v>
          </cell>
          <cell r="E676">
            <v>0</v>
          </cell>
        </row>
        <row r="677">
          <cell r="B677">
            <v>85499</v>
          </cell>
          <cell r="E677">
            <v>40000</v>
          </cell>
        </row>
        <row r="678">
          <cell r="B678">
            <v>0</v>
          </cell>
          <cell r="E678">
            <v>0</v>
          </cell>
        </row>
        <row r="679">
          <cell r="B679">
            <v>85501</v>
          </cell>
          <cell r="E679">
            <v>10604</v>
          </cell>
        </row>
        <row r="680">
          <cell r="B680">
            <v>0</v>
          </cell>
          <cell r="E680">
            <v>0</v>
          </cell>
        </row>
        <row r="681">
          <cell r="B681">
            <v>85502</v>
          </cell>
          <cell r="E681">
            <v>32000</v>
          </cell>
        </row>
        <row r="682">
          <cell r="B682">
            <v>0</v>
          </cell>
          <cell r="E682">
            <v>0</v>
          </cell>
        </row>
        <row r="683">
          <cell r="B683">
            <v>85503</v>
          </cell>
          <cell r="E683">
            <v>21400</v>
          </cell>
        </row>
        <row r="684">
          <cell r="B684">
            <v>0</v>
          </cell>
          <cell r="E684">
            <v>0</v>
          </cell>
        </row>
        <row r="685">
          <cell r="B685">
            <v>85504</v>
          </cell>
          <cell r="E685">
            <v>0</v>
          </cell>
        </row>
        <row r="686">
          <cell r="B686">
            <v>0</v>
          </cell>
          <cell r="E686">
            <v>0</v>
          </cell>
        </row>
        <row r="687">
          <cell r="B687">
            <v>85507</v>
          </cell>
          <cell r="E687">
            <v>30749.88</v>
          </cell>
        </row>
        <row r="688">
          <cell r="B688">
            <v>0</v>
          </cell>
          <cell r="E688">
            <v>0</v>
          </cell>
        </row>
        <row r="689">
          <cell r="B689">
            <v>85508</v>
          </cell>
          <cell r="E689">
            <v>2045.72</v>
          </cell>
        </row>
        <row r="690">
          <cell r="B690">
            <v>0</v>
          </cell>
          <cell r="E690">
            <v>0</v>
          </cell>
        </row>
        <row r="691">
          <cell r="B691">
            <v>85512</v>
          </cell>
          <cell r="E691">
            <v>385</v>
          </cell>
        </row>
        <row r="692">
          <cell r="B692">
            <v>0</v>
          </cell>
          <cell r="E692">
            <v>0</v>
          </cell>
        </row>
        <row r="693">
          <cell r="B693">
            <v>85514</v>
          </cell>
          <cell r="E693">
            <v>8313.41</v>
          </cell>
        </row>
        <row r="694">
          <cell r="B694">
            <v>0</v>
          </cell>
          <cell r="E694">
            <v>0</v>
          </cell>
        </row>
        <row r="695">
          <cell r="B695">
            <v>85517</v>
          </cell>
          <cell r="E695">
            <v>-6218.14</v>
          </cell>
        </row>
        <row r="696">
          <cell r="B696">
            <v>0</v>
          </cell>
          <cell r="E696">
            <v>0</v>
          </cell>
        </row>
        <row r="697">
          <cell r="B697">
            <v>85518</v>
          </cell>
          <cell r="E697">
            <v>-11689</v>
          </cell>
        </row>
        <row r="698">
          <cell r="B698">
            <v>0</v>
          </cell>
          <cell r="E698">
            <v>0</v>
          </cell>
        </row>
        <row r="699">
          <cell r="B699">
            <v>85522</v>
          </cell>
          <cell r="E699">
            <v>12565.71</v>
          </cell>
        </row>
        <row r="700">
          <cell r="B700">
            <v>0</v>
          </cell>
          <cell r="E700">
            <v>0</v>
          </cell>
        </row>
        <row r="701">
          <cell r="B701">
            <v>85523</v>
          </cell>
          <cell r="E701">
            <v>19845.87</v>
          </cell>
        </row>
        <row r="702">
          <cell r="B702">
            <v>0</v>
          </cell>
          <cell r="E702">
            <v>0</v>
          </cell>
        </row>
        <row r="703">
          <cell r="B703">
            <v>85524</v>
          </cell>
          <cell r="E703">
            <v>61.52</v>
          </cell>
        </row>
        <row r="704">
          <cell r="B704">
            <v>0</v>
          </cell>
          <cell r="E704">
            <v>0</v>
          </cell>
        </row>
        <row r="705">
          <cell r="B705">
            <v>85526</v>
          </cell>
          <cell r="E705">
            <v>-20025.66</v>
          </cell>
        </row>
        <row r="706">
          <cell r="B706">
            <v>0</v>
          </cell>
          <cell r="E706">
            <v>0</v>
          </cell>
        </row>
        <row r="707">
          <cell r="B707">
            <v>85527</v>
          </cell>
          <cell r="E707">
            <v>-51270.87</v>
          </cell>
        </row>
        <row r="708">
          <cell r="B708">
            <v>0</v>
          </cell>
          <cell r="E708">
            <v>0</v>
          </cell>
        </row>
        <row r="709">
          <cell r="B709">
            <v>85528</v>
          </cell>
          <cell r="E709">
            <v>392.71</v>
          </cell>
        </row>
        <row r="710">
          <cell r="B710">
            <v>0</v>
          </cell>
          <cell r="E710">
            <v>0</v>
          </cell>
        </row>
        <row r="711">
          <cell r="B711">
            <v>85534</v>
          </cell>
          <cell r="E711">
            <v>-8821.64</v>
          </cell>
        </row>
        <row r="712">
          <cell r="B712">
            <v>0</v>
          </cell>
          <cell r="E712">
            <v>0</v>
          </cell>
        </row>
        <row r="713">
          <cell r="B713">
            <v>85547</v>
          </cell>
          <cell r="E713">
            <v>43811.41</v>
          </cell>
        </row>
        <row r="714">
          <cell r="B714">
            <v>0</v>
          </cell>
          <cell r="E714">
            <v>0</v>
          </cell>
        </row>
        <row r="715">
          <cell r="B715">
            <v>85549</v>
          </cell>
          <cell r="E715">
            <v>0</v>
          </cell>
        </row>
        <row r="716">
          <cell r="B716">
            <v>0</v>
          </cell>
          <cell r="E716">
            <v>0</v>
          </cell>
        </row>
        <row r="717">
          <cell r="B717">
            <v>85551</v>
          </cell>
          <cell r="E717">
            <v>26738.53</v>
          </cell>
        </row>
        <row r="718">
          <cell r="B718">
            <v>0</v>
          </cell>
          <cell r="E718">
            <v>0</v>
          </cell>
        </row>
        <row r="719">
          <cell r="B719">
            <v>85553</v>
          </cell>
          <cell r="E719">
            <v>0</v>
          </cell>
        </row>
        <row r="720">
          <cell r="B720">
            <v>0</v>
          </cell>
          <cell r="E720">
            <v>0</v>
          </cell>
        </row>
        <row r="721">
          <cell r="B721">
            <v>85556</v>
          </cell>
          <cell r="E721">
            <v>-30149.41</v>
          </cell>
        </row>
        <row r="722">
          <cell r="B722">
            <v>0</v>
          </cell>
          <cell r="E722">
            <v>0</v>
          </cell>
        </row>
        <row r="723">
          <cell r="B723">
            <v>85557</v>
          </cell>
          <cell r="E723">
            <v>-53369.1</v>
          </cell>
        </row>
        <row r="724">
          <cell r="B724">
            <v>0</v>
          </cell>
          <cell r="E724">
            <v>0</v>
          </cell>
        </row>
        <row r="725">
          <cell r="B725">
            <v>85558</v>
          </cell>
          <cell r="E725">
            <v>9801.15</v>
          </cell>
        </row>
        <row r="726">
          <cell r="B726">
            <v>0</v>
          </cell>
          <cell r="E726">
            <v>0</v>
          </cell>
        </row>
        <row r="727">
          <cell r="B727">
            <v>85559</v>
          </cell>
          <cell r="E727">
            <v>812.18</v>
          </cell>
        </row>
        <row r="728">
          <cell r="B728">
            <v>0</v>
          </cell>
          <cell r="E728">
            <v>0</v>
          </cell>
        </row>
        <row r="729">
          <cell r="B729">
            <v>85561</v>
          </cell>
          <cell r="E729">
            <v>-1552.62</v>
          </cell>
        </row>
        <row r="730">
          <cell r="B730">
            <v>0</v>
          </cell>
          <cell r="E730">
            <v>0</v>
          </cell>
        </row>
        <row r="731">
          <cell r="B731">
            <v>85562</v>
          </cell>
          <cell r="E731">
            <v>3816</v>
          </cell>
        </row>
        <row r="732">
          <cell r="B732">
            <v>0</v>
          </cell>
          <cell r="E732">
            <v>0</v>
          </cell>
        </row>
        <row r="733">
          <cell r="B733">
            <v>85563</v>
          </cell>
          <cell r="E733">
            <v>5058.1400000000003</v>
          </cell>
        </row>
        <row r="734">
          <cell r="B734">
            <v>0</v>
          </cell>
          <cell r="E734">
            <v>0</v>
          </cell>
        </row>
        <row r="735">
          <cell r="B735">
            <v>85564</v>
          </cell>
          <cell r="E735">
            <v>-4354.87</v>
          </cell>
        </row>
        <row r="736">
          <cell r="B736">
            <v>0</v>
          </cell>
          <cell r="E736">
            <v>0</v>
          </cell>
        </row>
        <row r="737">
          <cell r="B737">
            <v>85566</v>
          </cell>
          <cell r="E737">
            <v>-3556.18</v>
          </cell>
        </row>
        <row r="738">
          <cell r="B738">
            <v>0</v>
          </cell>
          <cell r="E738">
            <v>0</v>
          </cell>
        </row>
        <row r="739">
          <cell r="B739">
            <v>85567</v>
          </cell>
          <cell r="E739">
            <v>-36476.019999999997</v>
          </cell>
        </row>
        <row r="740">
          <cell r="B740">
            <v>0</v>
          </cell>
          <cell r="E740">
            <v>0</v>
          </cell>
        </row>
        <row r="741">
          <cell r="B741">
            <v>85577</v>
          </cell>
          <cell r="E741">
            <v>234982.7</v>
          </cell>
        </row>
        <row r="742">
          <cell r="B742">
            <v>0</v>
          </cell>
          <cell r="E742">
            <v>0</v>
          </cell>
        </row>
        <row r="743">
          <cell r="B743">
            <v>85578</v>
          </cell>
          <cell r="E743">
            <v>46190.98</v>
          </cell>
        </row>
        <row r="744">
          <cell r="B744">
            <v>0</v>
          </cell>
          <cell r="E744">
            <v>0</v>
          </cell>
        </row>
        <row r="745">
          <cell r="B745">
            <v>85579</v>
          </cell>
          <cell r="E745">
            <v>9231.31</v>
          </cell>
        </row>
        <row r="746">
          <cell r="B746">
            <v>0</v>
          </cell>
          <cell r="E746">
            <v>0</v>
          </cell>
        </row>
        <row r="747">
          <cell r="B747">
            <v>85584</v>
          </cell>
          <cell r="E747">
            <v>19594.43</v>
          </cell>
        </row>
        <row r="748">
          <cell r="B748">
            <v>0</v>
          </cell>
          <cell r="E748">
            <v>0</v>
          </cell>
        </row>
        <row r="749">
          <cell r="B749">
            <v>85587</v>
          </cell>
          <cell r="E749">
            <v>12018.57</v>
          </cell>
        </row>
        <row r="750">
          <cell r="B750">
            <v>0</v>
          </cell>
          <cell r="E750">
            <v>0</v>
          </cell>
        </row>
        <row r="751">
          <cell r="B751">
            <v>85588</v>
          </cell>
          <cell r="E751">
            <v>8926</v>
          </cell>
        </row>
        <row r="752">
          <cell r="B752">
            <v>0</v>
          </cell>
          <cell r="E752">
            <v>0</v>
          </cell>
        </row>
        <row r="753">
          <cell r="B753">
            <v>85589</v>
          </cell>
          <cell r="E753">
            <v>21640.67</v>
          </cell>
        </row>
        <row r="754">
          <cell r="B754">
            <v>0</v>
          </cell>
          <cell r="E754">
            <v>0</v>
          </cell>
        </row>
        <row r="755">
          <cell r="B755">
            <v>85592</v>
          </cell>
          <cell r="E755">
            <v>9414.14</v>
          </cell>
        </row>
        <row r="756">
          <cell r="B756">
            <v>0</v>
          </cell>
          <cell r="E756">
            <v>0</v>
          </cell>
        </row>
        <row r="757">
          <cell r="B757">
            <v>85594</v>
          </cell>
          <cell r="E757">
            <v>24811.17</v>
          </cell>
        </row>
        <row r="758">
          <cell r="B758">
            <v>0</v>
          </cell>
          <cell r="E758">
            <v>0</v>
          </cell>
        </row>
        <row r="759">
          <cell r="B759">
            <v>85596</v>
          </cell>
          <cell r="E759">
            <v>0</v>
          </cell>
        </row>
        <row r="760">
          <cell r="B760">
            <v>0</v>
          </cell>
          <cell r="E760">
            <v>0</v>
          </cell>
        </row>
        <row r="761">
          <cell r="B761">
            <v>85597</v>
          </cell>
          <cell r="E761">
            <v>6530.11</v>
          </cell>
        </row>
        <row r="762">
          <cell r="B762">
            <v>0</v>
          </cell>
          <cell r="E762">
            <v>0</v>
          </cell>
        </row>
        <row r="763">
          <cell r="B763">
            <v>85598</v>
          </cell>
          <cell r="E763">
            <v>0</v>
          </cell>
        </row>
        <row r="764">
          <cell r="B764">
            <v>0</v>
          </cell>
          <cell r="E764">
            <v>0</v>
          </cell>
        </row>
        <row r="765">
          <cell r="B765">
            <v>85603</v>
          </cell>
          <cell r="E765">
            <v>-2081.4499999999998</v>
          </cell>
        </row>
        <row r="766">
          <cell r="B766">
            <v>0</v>
          </cell>
          <cell r="E766">
            <v>0</v>
          </cell>
        </row>
        <row r="767">
          <cell r="B767">
            <v>85604</v>
          </cell>
          <cell r="E767">
            <v>27459.7</v>
          </cell>
        </row>
        <row r="768">
          <cell r="B768">
            <v>0</v>
          </cell>
          <cell r="E768">
            <v>0</v>
          </cell>
        </row>
        <row r="769">
          <cell r="B769">
            <v>85631</v>
          </cell>
          <cell r="E769">
            <v>18766.310000000001</v>
          </cell>
        </row>
        <row r="770">
          <cell r="B770">
            <v>0</v>
          </cell>
          <cell r="E770">
            <v>0</v>
          </cell>
        </row>
        <row r="771">
          <cell r="B771">
            <v>85641</v>
          </cell>
          <cell r="E771">
            <v>-269.5</v>
          </cell>
        </row>
        <row r="772">
          <cell r="B772">
            <v>0</v>
          </cell>
          <cell r="E772">
            <v>0</v>
          </cell>
        </row>
        <row r="773">
          <cell r="B773">
            <v>85644</v>
          </cell>
          <cell r="E773">
            <v>846.48</v>
          </cell>
        </row>
        <row r="774">
          <cell r="B774">
            <v>0</v>
          </cell>
          <cell r="E774">
            <v>0</v>
          </cell>
        </row>
        <row r="775">
          <cell r="B775">
            <v>85657</v>
          </cell>
          <cell r="E775">
            <v>171097.49</v>
          </cell>
        </row>
        <row r="776">
          <cell r="B776">
            <v>0</v>
          </cell>
          <cell r="E776">
            <v>0</v>
          </cell>
        </row>
        <row r="777">
          <cell r="B777">
            <v>85659</v>
          </cell>
          <cell r="E777">
            <v>0</v>
          </cell>
        </row>
        <row r="778">
          <cell r="B778">
            <v>0</v>
          </cell>
          <cell r="E778">
            <v>0</v>
          </cell>
        </row>
        <row r="779">
          <cell r="B779">
            <v>85682</v>
          </cell>
          <cell r="E779">
            <v>4052.15</v>
          </cell>
        </row>
        <row r="780">
          <cell r="B780">
            <v>0</v>
          </cell>
          <cell r="E780">
            <v>0</v>
          </cell>
        </row>
        <row r="781">
          <cell r="B781">
            <v>85683</v>
          </cell>
          <cell r="E781">
            <v>25895.62</v>
          </cell>
        </row>
        <row r="782">
          <cell r="B782">
            <v>0</v>
          </cell>
          <cell r="E782">
            <v>0</v>
          </cell>
        </row>
        <row r="783">
          <cell r="B783">
            <v>85684</v>
          </cell>
          <cell r="E783">
            <v>-309.26</v>
          </cell>
        </row>
        <row r="784">
          <cell r="B784">
            <v>0</v>
          </cell>
          <cell r="E784">
            <v>0</v>
          </cell>
        </row>
        <row r="785">
          <cell r="B785">
            <v>85696</v>
          </cell>
          <cell r="E785">
            <v>-313.97000000000003</v>
          </cell>
        </row>
        <row r="786">
          <cell r="B786">
            <v>0</v>
          </cell>
          <cell r="E786">
            <v>0</v>
          </cell>
        </row>
        <row r="787">
          <cell r="B787">
            <v>85697</v>
          </cell>
          <cell r="E787">
            <v>20359.02</v>
          </cell>
        </row>
        <row r="788">
          <cell r="B788">
            <v>0</v>
          </cell>
          <cell r="E788">
            <v>0</v>
          </cell>
        </row>
        <row r="789">
          <cell r="B789">
            <v>85705</v>
          </cell>
          <cell r="E789">
            <v>203281</v>
          </cell>
        </row>
        <row r="790">
          <cell r="B790">
            <v>0</v>
          </cell>
          <cell r="E790">
            <v>0</v>
          </cell>
        </row>
        <row r="791">
          <cell r="B791">
            <v>85718</v>
          </cell>
          <cell r="E791">
            <v>12298.54</v>
          </cell>
        </row>
        <row r="792">
          <cell r="B792">
            <v>0</v>
          </cell>
          <cell r="E792">
            <v>0</v>
          </cell>
        </row>
        <row r="793">
          <cell r="B793">
            <v>85721</v>
          </cell>
          <cell r="E793">
            <v>-4130.5600000000004</v>
          </cell>
        </row>
        <row r="794">
          <cell r="B794">
            <v>0</v>
          </cell>
          <cell r="E794">
            <v>0</v>
          </cell>
        </row>
        <row r="795">
          <cell r="B795">
            <v>85725</v>
          </cell>
          <cell r="E795">
            <v>5412.51</v>
          </cell>
        </row>
        <row r="796">
          <cell r="B796">
            <v>0</v>
          </cell>
          <cell r="E796">
            <v>0</v>
          </cell>
        </row>
        <row r="797">
          <cell r="B797">
            <v>85735</v>
          </cell>
          <cell r="E797">
            <v>-6365.41</v>
          </cell>
        </row>
        <row r="798">
          <cell r="B798">
            <v>0</v>
          </cell>
          <cell r="E798">
            <v>0</v>
          </cell>
        </row>
        <row r="799">
          <cell r="B799">
            <v>85737</v>
          </cell>
          <cell r="E799">
            <v>33114.910000000003</v>
          </cell>
        </row>
        <row r="800">
          <cell r="B800">
            <v>0</v>
          </cell>
          <cell r="E800">
            <v>0</v>
          </cell>
        </row>
        <row r="801">
          <cell r="B801">
            <v>85739</v>
          </cell>
          <cell r="E801">
            <v>25890.81</v>
          </cell>
        </row>
        <row r="802">
          <cell r="B802">
            <v>0</v>
          </cell>
          <cell r="E802">
            <v>0</v>
          </cell>
        </row>
        <row r="803">
          <cell r="B803">
            <v>85740</v>
          </cell>
          <cell r="E803">
            <v>-957.62</v>
          </cell>
        </row>
        <row r="804">
          <cell r="B804">
            <v>0</v>
          </cell>
          <cell r="E804">
            <v>0</v>
          </cell>
        </row>
        <row r="805">
          <cell r="B805">
            <v>85741</v>
          </cell>
          <cell r="E805">
            <v>39072.959999999999</v>
          </cell>
        </row>
        <row r="806">
          <cell r="B806">
            <v>0</v>
          </cell>
          <cell r="E806">
            <v>0</v>
          </cell>
        </row>
        <row r="807">
          <cell r="B807">
            <v>85742</v>
          </cell>
          <cell r="E807">
            <v>-2.04</v>
          </cell>
        </row>
        <row r="808">
          <cell r="B808">
            <v>0</v>
          </cell>
          <cell r="E808">
            <v>0</v>
          </cell>
        </row>
        <row r="809">
          <cell r="B809">
            <v>85743</v>
          </cell>
          <cell r="E809">
            <v>49.55</v>
          </cell>
        </row>
        <row r="810">
          <cell r="B810">
            <v>0</v>
          </cell>
          <cell r="E810">
            <v>0</v>
          </cell>
        </row>
        <row r="811">
          <cell r="B811">
            <v>85744</v>
          </cell>
          <cell r="E811">
            <v>33658.5</v>
          </cell>
        </row>
        <row r="812">
          <cell r="B812">
            <v>0</v>
          </cell>
          <cell r="E812">
            <v>0</v>
          </cell>
        </row>
        <row r="813">
          <cell r="B813">
            <v>85747</v>
          </cell>
          <cell r="E813">
            <v>12435.26</v>
          </cell>
        </row>
        <row r="814">
          <cell r="B814">
            <v>0</v>
          </cell>
          <cell r="E814">
            <v>0</v>
          </cell>
        </row>
        <row r="815">
          <cell r="B815">
            <v>85751</v>
          </cell>
          <cell r="E815">
            <v>12807.93</v>
          </cell>
        </row>
        <row r="816">
          <cell r="B816">
            <v>0</v>
          </cell>
          <cell r="E816">
            <v>0</v>
          </cell>
        </row>
        <row r="817">
          <cell r="B817">
            <v>85773</v>
          </cell>
          <cell r="E817">
            <v>79907.59</v>
          </cell>
        </row>
        <row r="818">
          <cell r="B818">
            <v>0</v>
          </cell>
          <cell r="E818">
            <v>0</v>
          </cell>
        </row>
        <row r="819">
          <cell r="B819">
            <v>85774</v>
          </cell>
          <cell r="E819">
            <v>-56932.800000000003</v>
          </cell>
        </row>
        <row r="820">
          <cell r="B820">
            <v>0</v>
          </cell>
          <cell r="E820">
            <v>0</v>
          </cell>
        </row>
        <row r="821">
          <cell r="B821">
            <v>85776</v>
          </cell>
          <cell r="E821">
            <v>-12224.91</v>
          </cell>
        </row>
        <row r="822">
          <cell r="B822">
            <v>0</v>
          </cell>
          <cell r="E822">
            <v>0</v>
          </cell>
        </row>
        <row r="823">
          <cell r="B823">
            <v>85777</v>
          </cell>
          <cell r="E823">
            <v>-43432.95</v>
          </cell>
        </row>
        <row r="824">
          <cell r="B824">
            <v>0</v>
          </cell>
          <cell r="E824">
            <v>0</v>
          </cell>
        </row>
        <row r="825">
          <cell r="B825">
            <v>85778</v>
          </cell>
          <cell r="E825">
            <v>0</v>
          </cell>
        </row>
        <row r="826">
          <cell r="B826">
            <v>0</v>
          </cell>
          <cell r="E826">
            <v>0</v>
          </cell>
        </row>
        <row r="827">
          <cell r="B827">
            <v>85779</v>
          </cell>
          <cell r="E827">
            <v>5623.77</v>
          </cell>
        </row>
        <row r="828">
          <cell r="B828">
            <v>0</v>
          </cell>
          <cell r="E828">
            <v>0</v>
          </cell>
        </row>
        <row r="829">
          <cell r="B829">
            <v>85782</v>
          </cell>
          <cell r="E829">
            <v>57733.7</v>
          </cell>
        </row>
        <row r="830">
          <cell r="B830">
            <v>0</v>
          </cell>
          <cell r="E830">
            <v>0</v>
          </cell>
        </row>
        <row r="831">
          <cell r="B831">
            <v>85783</v>
          </cell>
          <cell r="E831">
            <v>88357.04</v>
          </cell>
        </row>
        <row r="832">
          <cell r="B832">
            <v>0</v>
          </cell>
          <cell r="E832">
            <v>0</v>
          </cell>
        </row>
        <row r="833">
          <cell r="B833">
            <v>85784</v>
          </cell>
          <cell r="E833">
            <v>15231.69</v>
          </cell>
        </row>
        <row r="834">
          <cell r="B834">
            <v>0</v>
          </cell>
          <cell r="E834">
            <v>0</v>
          </cell>
        </row>
        <row r="835">
          <cell r="B835">
            <v>85786</v>
          </cell>
          <cell r="E835">
            <v>140698.22</v>
          </cell>
        </row>
        <row r="836">
          <cell r="B836">
            <v>0</v>
          </cell>
          <cell r="E836">
            <v>0</v>
          </cell>
        </row>
        <row r="837">
          <cell r="B837">
            <v>85787</v>
          </cell>
          <cell r="E837">
            <v>29467.02</v>
          </cell>
        </row>
        <row r="838">
          <cell r="B838">
            <v>0</v>
          </cell>
          <cell r="E838">
            <v>0</v>
          </cell>
        </row>
        <row r="839">
          <cell r="B839">
            <v>85788</v>
          </cell>
          <cell r="E839">
            <v>71691.72</v>
          </cell>
        </row>
        <row r="840">
          <cell r="B840">
            <v>0</v>
          </cell>
          <cell r="E840">
            <v>0</v>
          </cell>
        </row>
        <row r="841">
          <cell r="B841">
            <v>85789</v>
          </cell>
          <cell r="E841">
            <v>188746.38</v>
          </cell>
        </row>
        <row r="842">
          <cell r="B842">
            <v>0</v>
          </cell>
          <cell r="E842">
            <v>0</v>
          </cell>
        </row>
        <row r="843">
          <cell r="B843">
            <v>85791</v>
          </cell>
          <cell r="E843">
            <v>143346.82999999999</v>
          </cell>
        </row>
        <row r="844">
          <cell r="B844">
            <v>0</v>
          </cell>
          <cell r="E844">
            <v>0</v>
          </cell>
        </row>
        <row r="845">
          <cell r="B845">
            <v>85796</v>
          </cell>
          <cell r="E845">
            <v>63732.02</v>
          </cell>
        </row>
        <row r="846">
          <cell r="B846">
            <v>0</v>
          </cell>
          <cell r="E846">
            <v>0</v>
          </cell>
        </row>
        <row r="847">
          <cell r="B847">
            <v>85799</v>
          </cell>
          <cell r="E847">
            <v>13521.05</v>
          </cell>
        </row>
        <row r="848">
          <cell r="B848">
            <v>0</v>
          </cell>
          <cell r="E848">
            <v>0</v>
          </cell>
        </row>
        <row r="849">
          <cell r="B849">
            <v>85803</v>
          </cell>
          <cell r="E849">
            <v>-1074.5999999999999</v>
          </cell>
        </row>
        <row r="850">
          <cell r="B850">
            <v>0</v>
          </cell>
          <cell r="E850">
            <v>0</v>
          </cell>
        </row>
        <row r="851">
          <cell r="B851">
            <v>85804</v>
          </cell>
          <cell r="E851">
            <v>-1433.7</v>
          </cell>
        </row>
        <row r="852">
          <cell r="B852">
            <v>0</v>
          </cell>
          <cell r="E852">
            <v>0</v>
          </cell>
        </row>
        <row r="853">
          <cell r="B853">
            <v>85809</v>
          </cell>
          <cell r="E853">
            <v>2530.16</v>
          </cell>
        </row>
        <row r="854">
          <cell r="B854">
            <v>0</v>
          </cell>
          <cell r="E854">
            <v>0</v>
          </cell>
        </row>
        <row r="855">
          <cell r="B855">
            <v>85815</v>
          </cell>
          <cell r="E855">
            <v>44057</v>
          </cell>
        </row>
        <row r="856">
          <cell r="B856">
            <v>0</v>
          </cell>
          <cell r="E856">
            <v>0</v>
          </cell>
        </row>
        <row r="857">
          <cell r="B857">
            <v>85825</v>
          </cell>
          <cell r="E857">
            <v>82980</v>
          </cell>
        </row>
        <row r="858">
          <cell r="B858">
            <v>0</v>
          </cell>
          <cell r="E858">
            <v>0</v>
          </cell>
        </row>
        <row r="859">
          <cell r="B859">
            <v>85827</v>
          </cell>
          <cell r="E859">
            <v>34987.660000000003</v>
          </cell>
        </row>
        <row r="860">
          <cell r="B860">
            <v>0</v>
          </cell>
          <cell r="E860">
            <v>0</v>
          </cell>
        </row>
        <row r="861">
          <cell r="B861">
            <v>85829</v>
          </cell>
          <cell r="E861">
            <v>16117.71</v>
          </cell>
        </row>
        <row r="862">
          <cell r="B862">
            <v>0</v>
          </cell>
          <cell r="E862">
            <v>0</v>
          </cell>
        </row>
        <row r="863">
          <cell r="B863">
            <v>85831</v>
          </cell>
          <cell r="E863">
            <v>32221.94</v>
          </cell>
        </row>
        <row r="864">
          <cell r="B864">
            <v>0</v>
          </cell>
          <cell r="E864">
            <v>0</v>
          </cell>
        </row>
        <row r="865">
          <cell r="B865">
            <v>85832</v>
          </cell>
          <cell r="E865">
            <v>0</v>
          </cell>
        </row>
        <row r="866">
          <cell r="B866">
            <v>0</v>
          </cell>
          <cell r="E866">
            <v>0</v>
          </cell>
        </row>
        <row r="867">
          <cell r="B867">
            <v>85834</v>
          </cell>
          <cell r="E867">
            <v>31677.65</v>
          </cell>
        </row>
        <row r="868">
          <cell r="B868">
            <v>0</v>
          </cell>
          <cell r="E868">
            <v>0</v>
          </cell>
        </row>
        <row r="869">
          <cell r="B869">
            <v>85837</v>
          </cell>
          <cell r="E869">
            <v>21938.5</v>
          </cell>
        </row>
        <row r="870">
          <cell r="B870">
            <v>0</v>
          </cell>
          <cell r="E870">
            <v>0</v>
          </cell>
        </row>
        <row r="871">
          <cell r="B871">
            <v>85851</v>
          </cell>
          <cell r="E871">
            <v>20001</v>
          </cell>
        </row>
        <row r="872">
          <cell r="B872">
            <v>0</v>
          </cell>
          <cell r="E872">
            <v>0</v>
          </cell>
        </row>
        <row r="873">
          <cell r="B873">
            <v>85852</v>
          </cell>
          <cell r="E873">
            <v>76025</v>
          </cell>
        </row>
        <row r="874">
          <cell r="B874">
            <v>0</v>
          </cell>
          <cell r="E874">
            <v>0</v>
          </cell>
        </row>
        <row r="875">
          <cell r="B875">
            <v>85853</v>
          </cell>
          <cell r="E875">
            <v>1286.18</v>
          </cell>
        </row>
        <row r="876">
          <cell r="B876">
            <v>0</v>
          </cell>
          <cell r="E876">
            <v>0</v>
          </cell>
        </row>
        <row r="877">
          <cell r="B877">
            <v>85854</v>
          </cell>
          <cell r="E877">
            <v>7000</v>
          </cell>
        </row>
        <row r="878">
          <cell r="B878">
            <v>0</v>
          </cell>
          <cell r="E878">
            <v>0</v>
          </cell>
        </row>
        <row r="879">
          <cell r="B879">
            <v>85856</v>
          </cell>
          <cell r="E879">
            <v>0</v>
          </cell>
        </row>
        <row r="880">
          <cell r="B880">
            <v>0</v>
          </cell>
          <cell r="E880">
            <v>0</v>
          </cell>
        </row>
        <row r="881">
          <cell r="B881">
            <v>85858</v>
          </cell>
          <cell r="E881">
            <v>0</v>
          </cell>
        </row>
        <row r="882">
          <cell r="B882">
            <v>0</v>
          </cell>
          <cell r="E882">
            <v>0</v>
          </cell>
        </row>
        <row r="883">
          <cell r="B883">
            <v>85862</v>
          </cell>
          <cell r="E883">
            <v>0</v>
          </cell>
        </row>
        <row r="884">
          <cell r="B884">
            <v>0</v>
          </cell>
          <cell r="E884">
            <v>0</v>
          </cell>
        </row>
        <row r="885">
          <cell r="B885">
            <v>85867</v>
          </cell>
          <cell r="E885">
            <v>75593.13</v>
          </cell>
        </row>
        <row r="886">
          <cell r="B886">
            <v>0</v>
          </cell>
          <cell r="E886">
            <v>0</v>
          </cell>
        </row>
        <row r="887">
          <cell r="B887">
            <v>85868</v>
          </cell>
          <cell r="E887">
            <v>867.92</v>
          </cell>
        </row>
        <row r="888">
          <cell r="B888">
            <v>0</v>
          </cell>
          <cell r="E888">
            <v>0</v>
          </cell>
        </row>
        <row r="889">
          <cell r="B889">
            <v>85880</v>
          </cell>
          <cell r="E889">
            <v>472.45</v>
          </cell>
        </row>
        <row r="890">
          <cell r="B890">
            <v>0</v>
          </cell>
          <cell r="E890">
            <v>0</v>
          </cell>
        </row>
        <row r="891">
          <cell r="B891">
            <v>85884</v>
          </cell>
          <cell r="E891">
            <v>3086.44</v>
          </cell>
        </row>
        <row r="892">
          <cell r="B892">
            <v>0</v>
          </cell>
          <cell r="E892">
            <v>0</v>
          </cell>
        </row>
        <row r="893">
          <cell r="B893">
            <v>85892</v>
          </cell>
          <cell r="E893">
            <v>376.54</v>
          </cell>
        </row>
        <row r="894">
          <cell r="B894">
            <v>0</v>
          </cell>
          <cell r="E894">
            <v>0</v>
          </cell>
        </row>
        <row r="895">
          <cell r="B895">
            <v>85894</v>
          </cell>
          <cell r="E895">
            <v>102.69</v>
          </cell>
        </row>
        <row r="896">
          <cell r="B896">
            <v>0</v>
          </cell>
          <cell r="E896">
            <v>0</v>
          </cell>
        </row>
        <row r="897">
          <cell r="B897">
            <v>85896</v>
          </cell>
          <cell r="E897">
            <v>1890.5</v>
          </cell>
        </row>
        <row r="898">
          <cell r="B898">
            <v>0</v>
          </cell>
          <cell r="E898">
            <v>0</v>
          </cell>
        </row>
        <row r="899">
          <cell r="B899">
            <v>85898</v>
          </cell>
          <cell r="E899">
            <v>0</v>
          </cell>
        </row>
        <row r="900">
          <cell r="B900">
            <v>0</v>
          </cell>
          <cell r="E900">
            <v>0</v>
          </cell>
        </row>
        <row r="901">
          <cell r="B901">
            <v>85899</v>
          </cell>
          <cell r="E901">
            <v>0</v>
          </cell>
        </row>
        <row r="902">
          <cell r="B902">
            <v>0</v>
          </cell>
          <cell r="E902">
            <v>0</v>
          </cell>
        </row>
        <row r="903">
          <cell r="B903">
            <v>85902</v>
          </cell>
          <cell r="E903">
            <v>44115.519999999997</v>
          </cell>
        </row>
        <row r="904">
          <cell r="B904">
            <v>0</v>
          </cell>
          <cell r="E904">
            <v>0</v>
          </cell>
        </row>
        <row r="905">
          <cell r="B905">
            <v>85903</v>
          </cell>
          <cell r="E905">
            <v>24207.8</v>
          </cell>
        </row>
        <row r="906">
          <cell r="B906">
            <v>0</v>
          </cell>
          <cell r="E906">
            <v>0</v>
          </cell>
        </row>
        <row r="907">
          <cell r="B907">
            <v>85921</v>
          </cell>
          <cell r="E907">
            <v>-413.29</v>
          </cell>
        </row>
        <row r="908">
          <cell r="B908">
            <v>0</v>
          </cell>
          <cell r="E908">
            <v>0</v>
          </cell>
        </row>
        <row r="909">
          <cell r="B909">
            <v>85923</v>
          </cell>
          <cell r="E909">
            <v>184.45</v>
          </cell>
        </row>
        <row r="910">
          <cell r="B910">
            <v>0</v>
          </cell>
          <cell r="E910">
            <v>0</v>
          </cell>
        </row>
        <row r="911">
          <cell r="B911">
            <v>85927</v>
          </cell>
          <cell r="E911">
            <v>100486.73</v>
          </cell>
        </row>
        <row r="912">
          <cell r="B912">
            <v>0</v>
          </cell>
          <cell r="E912">
            <v>0</v>
          </cell>
        </row>
        <row r="913">
          <cell r="B913">
            <v>85939</v>
          </cell>
          <cell r="E913">
            <v>15127.71</v>
          </cell>
        </row>
        <row r="914">
          <cell r="B914">
            <v>0</v>
          </cell>
          <cell r="E914">
            <v>0</v>
          </cell>
        </row>
        <row r="915">
          <cell r="B915">
            <v>85949</v>
          </cell>
          <cell r="E915">
            <v>35000</v>
          </cell>
        </row>
        <row r="916">
          <cell r="B916">
            <v>0</v>
          </cell>
          <cell r="E916">
            <v>0</v>
          </cell>
        </row>
        <row r="917">
          <cell r="B917">
            <v>85953</v>
          </cell>
          <cell r="E917">
            <v>52000</v>
          </cell>
        </row>
        <row r="918">
          <cell r="B918">
            <v>0</v>
          </cell>
          <cell r="E918">
            <v>0</v>
          </cell>
        </row>
        <row r="919">
          <cell r="B919">
            <v>85954</v>
          </cell>
          <cell r="E919">
            <v>34921.56</v>
          </cell>
        </row>
        <row r="920">
          <cell r="B920">
            <v>0</v>
          </cell>
          <cell r="E920">
            <v>0</v>
          </cell>
        </row>
        <row r="921">
          <cell r="B921">
            <v>85957</v>
          </cell>
          <cell r="E921">
            <v>438.7</v>
          </cell>
        </row>
        <row r="922">
          <cell r="B922">
            <v>0</v>
          </cell>
          <cell r="E922">
            <v>0</v>
          </cell>
        </row>
        <row r="923">
          <cell r="B923">
            <v>85966</v>
          </cell>
          <cell r="E923">
            <v>0</v>
          </cell>
        </row>
        <row r="924">
          <cell r="B924">
            <v>0</v>
          </cell>
          <cell r="E924">
            <v>0</v>
          </cell>
        </row>
        <row r="925">
          <cell r="B925">
            <v>85976</v>
          </cell>
          <cell r="E925">
            <v>0</v>
          </cell>
        </row>
        <row r="926">
          <cell r="B926">
            <v>0</v>
          </cell>
          <cell r="E926">
            <v>0</v>
          </cell>
        </row>
        <row r="927">
          <cell r="B927">
            <v>85977</v>
          </cell>
          <cell r="E927">
            <v>0</v>
          </cell>
        </row>
        <row r="928">
          <cell r="B928">
            <v>0</v>
          </cell>
          <cell r="E928">
            <v>0</v>
          </cell>
        </row>
        <row r="929">
          <cell r="B929">
            <v>85978</v>
          </cell>
          <cell r="E929">
            <v>-128595</v>
          </cell>
        </row>
        <row r="930">
          <cell r="B930">
            <v>0</v>
          </cell>
          <cell r="E930">
            <v>0</v>
          </cell>
        </row>
        <row r="931">
          <cell r="B931">
            <v>85979</v>
          </cell>
          <cell r="E931">
            <v>0</v>
          </cell>
        </row>
        <row r="932">
          <cell r="B932">
            <v>0</v>
          </cell>
          <cell r="E932">
            <v>0</v>
          </cell>
        </row>
        <row r="933">
          <cell r="B933">
            <v>85989</v>
          </cell>
          <cell r="E933">
            <v>36552.050000000003</v>
          </cell>
        </row>
        <row r="934">
          <cell r="B934">
            <v>0</v>
          </cell>
          <cell r="E934">
            <v>0</v>
          </cell>
        </row>
        <row r="935">
          <cell r="B935">
            <v>85992</v>
          </cell>
          <cell r="E935">
            <v>867</v>
          </cell>
        </row>
        <row r="936">
          <cell r="B936">
            <v>0</v>
          </cell>
          <cell r="E936">
            <v>0</v>
          </cell>
        </row>
        <row r="937">
          <cell r="B937">
            <v>203650</v>
          </cell>
          <cell r="E937">
            <v>9845</v>
          </cell>
        </row>
        <row r="938">
          <cell r="B938">
            <v>0</v>
          </cell>
          <cell r="E938">
            <v>0</v>
          </cell>
        </row>
        <row r="939">
          <cell r="B939">
            <v>203807</v>
          </cell>
          <cell r="E939">
            <v>1444</v>
          </cell>
        </row>
        <row r="940">
          <cell r="B940">
            <v>0</v>
          </cell>
          <cell r="E940">
            <v>0</v>
          </cell>
        </row>
        <row r="941">
          <cell r="B941">
            <v>204152</v>
          </cell>
          <cell r="E941">
            <v>109352.36</v>
          </cell>
        </row>
        <row r="942">
          <cell r="B942">
            <v>0</v>
          </cell>
          <cell r="E942">
            <v>0</v>
          </cell>
        </row>
        <row r="943">
          <cell r="B943">
            <v>204350</v>
          </cell>
          <cell r="E943">
            <v>207952.6</v>
          </cell>
        </row>
        <row r="944">
          <cell r="B944">
            <v>0</v>
          </cell>
          <cell r="E944">
            <v>0</v>
          </cell>
        </row>
        <row r="945">
          <cell r="B945">
            <v>204351</v>
          </cell>
          <cell r="E945">
            <v>104719.5</v>
          </cell>
        </row>
        <row r="946">
          <cell r="B946">
            <v>0</v>
          </cell>
          <cell r="E946">
            <v>0</v>
          </cell>
        </row>
        <row r="947">
          <cell r="B947">
            <v>204352</v>
          </cell>
          <cell r="E947">
            <v>49869.08</v>
          </cell>
        </row>
        <row r="948">
          <cell r="B948">
            <v>0</v>
          </cell>
          <cell r="E948">
            <v>0</v>
          </cell>
        </row>
        <row r="949">
          <cell r="B949">
            <v>204353</v>
          </cell>
          <cell r="E949">
            <v>90755.86</v>
          </cell>
        </row>
        <row r="950">
          <cell r="B950">
            <v>0</v>
          </cell>
          <cell r="E950">
            <v>0</v>
          </cell>
        </row>
        <row r="951">
          <cell r="B951">
            <v>204354</v>
          </cell>
          <cell r="E951">
            <v>251497.69</v>
          </cell>
        </row>
        <row r="952">
          <cell r="B952">
            <v>0</v>
          </cell>
          <cell r="E952">
            <v>0</v>
          </cell>
        </row>
        <row r="953">
          <cell r="B953">
            <v>204355</v>
          </cell>
          <cell r="E953">
            <v>121781.82</v>
          </cell>
        </row>
        <row r="954">
          <cell r="B954">
            <v>0</v>
          </cell>
          <cell r="E954">
            <v>0</v>
          </cell>
        </row>
        <row r="955">
          <cell r="B955">
            <v>205950</v>
          </cell>
          <cell r="E955">
            <v>0</v>
          </cell>
        </row>
        <row r="956">
          <cell r="B956">
            <v>0</v>
          </cell>
          <cell r="E956">
            <v>0</v>
          </cell>
        </row>
        <row r="957">
          <cell r="B957">
            <v>205951</v>
          </cell>
          <cell r="E957">
            <v>27528.7</v>
          </cell>
        </row>
        <row r="958">
          <cell r="B958">
            <v>0</v>
          </cell>
          <cell r="E958">
            <v>0</v>
          </cell>
        </row>
        <row r="959">
          <cell r="B959">
            <v>205956</v>
          </cell>
          <cell r="E959">
            <v>7281.38</v>
          </cell>
        </row>
        <row r="960">
          <cell r="B960">
            <v>0</v>
          </cell>
          <cell r="E960">
            <v>0</v>
          </cell>
        </row>
        <row r="961">
          <cell r="B961">
            <v>205957</v>
          </cell>
          <cell r="E961">
            <v>0</v>
          </cell>
        </row>
        <row r="962">
          <cell r="B962">
            <v>0</v>
          </cell>
          <cell r="E962">
            <v>0</v>
          </cell>
        </row>
        <row r="963">
          <cell r="B963">
            <v>205958</v>
          </cell>
          <cell r="E963">
            <v>28291.42</v>
          </cell>
        </row>
        <row r="964">
          <cell r="B964">
            <v>0</v>
          </cell>
          <cell r="E964">
            <v>0</v>
          </cell>
        </row>
        <row r="965">
          <cell r="B965">
            <v>205961</v>
          </cell>
          <cell r="E965">
            <v>25933.21</v>
          </cell>
        </row>
        <row r="966">
          <cell r="B966">
            <v>0</v>
          </cell>
          <cell r="E966">
            <v>0</v>
          </cell>
        </row>
        <row r="967">
          <cell r="B967">
            <v>205963</v>
          </cell>
          <cell r="E967">
            <v>255000</v>
          </cell>
        </row>
        <row r="968">
          <cell r="B968">
            <v>0</v>
          </cell>
          <cell r="E968">
            <v>0</v>
          </cell>
        </row>
        <row r="969">
          <cell r="B969">
            <v>205964</v>
          </cell>
          <cell r="E969">
            <v>74249.81</v>
          </cell>
        </row>
        <row r="970">
          <cell r="B970">
            <v>0</v>
          </cell>
          <cell r="E970">
            <v>0</v>
          </cell>
        </row>
        <row r="971">
          <cell r="B971">
            <v>205965</v>
          </cell>
          <cell r="E971">
            <v>491.05</v>
          </cell>
        </row>
        <row r="972">
          <cell r="B972">
            <v>0</v>
          </cell>
          <cell r="E972">
            <v>0</v>
          </cell>
        </row>
        <row r="973">
          <cell r="B973">
            <v>207901</v>
          </cell>
          <cell r="E973">
            <v>0</v>
          </cell>
        </row>
        <row r="974">
          <cell r="B974">
            <v>0</v>
          </cell>
          <cell r="E974">
            <v>0</v>
          </cell>
        </row>
        <row r="975">
          <cell r="B975">
            <v>207907</v>
          </cell>
          <cell r="E975">
            <v>0</v>
          </cell>
        </row>
        <row r="976">
          <cell r="B976">
            <v>0</v>
          </cell>
          <cell r="E976">
            <v>0</v>
          </cell>
        </row>
        <row r="977">
          <cell r="B977">
            <v>207917</v>
          </cell>
          <cell r="E977">
            <v>0</v>
          </cell>
        </row>
        <row r="978">
          <cell r="B978">
            <v>0</v>
          </cell>
          <cell r="E978">
            <v>0</v>
          </cell>
        </row>
        <row r="979">
          <cell r="B979">
            <v>207950</v>
          </cell>
          <cell r="E979">
            <v>18135.89</v>
          </cell>
        </row>
        <row r="980">
          <cell r="B980">
            <v>0</v>
          </cell>
          <cell r="E980">
            <v>0</v>
          </cell>
        </row>
        <row r="981">
          <cell r="B981">
            <v>207952</v>
          </cell>
          <cell r="E981">
            <v>40973.94</v>
          </cell>
        </row>
        <row r="982">
          <cell r="B982">
            <v>0</v>
          </cell>
          <cell r="E982">
            <v>0</v>
          </cell>
        </row>
        <row r="983">
          <cell r="B983">
            <v>207953</v>
          </cell>
          <cell r="E983">
            <v>56994.02</v>
          </cell>
        </row>
        <row r="984">
          <cell r="B984">
            <v>0</v>
          </cell>
          <cell r="E984">
            <v>0</v>
          </cell>
        </row>
        <row r="985">
          <cell r="B985">
            <v>207954</v>
          </cell>
          <cell r="E985">
            <v>22621.81</v>
          </cell>
        </row>
        <row r="986">
          <cell r="B986">
            <v>0</v>
          </cell>
          <cell r="E986">
            <v>0</v>
          </cell>
        </row>
        <row r="987">
          <cell r="B987">
            <v>207956</v>
          </cell>
          <cell r="E987">
            <v>347646.48</v>
          </cell>
        </row>
        <row r="988">
          <cell r="B988">
            <v>0</v>
          </cell>
          <cell r="E988">
            <v>0</v>
          </cell>
        </row>
        <row r="989">
          <cell r="B989">
            <v>207957</v>
          </cell>
          <cell r="E989">
            <v>3005.77</v>
          </cell>
        </row>
        <row r="990">
          <cell r="B990">
            <v>0</v>
          </cell>
          <cell r="E990">
            <v>0</v>
          </cell>
        </row>
        <row r="991">
          <cell r="B991">
            <v>207958</v>
          </cell>
          <cell r="E991">
            <v>26103.41</v>
          </cell>
        </row>
        <row r="992">
          <cell r="B992">
            <v>0</v>
          </cell>
          <cell r="E992">
            <v>0</v>
          </cell>
        </row>
        <row r="993">
          <cell r="B993">
            <v>207959</v>
          </cell>
          <cell r="E993">
            <v>2247.9499999999998</v>
          </cell>
        </row>
        <row r="994">
          <cell r="B994">
            <v>0</v>
          </cell>
          <cell r="E994">
            <v>0</v>
          </cell>
        </row>
        <row r="995">
          <cell r="B995">
            <v>209200</v>
          </cell>
          <cell r="E995">
            <v>-6499.69</v>
          </cell>
        </row>
        <row r="996">
          <cell r="B996">
            <v>0</v>
          </cell>
          <cell r="E996">
            <v>0</v>
          </cell>
        </row>
        <row r="997">
          <cell r="B997">
            <v>209750</v>
          </cell>
          <cell r="E997">
            <v>24655.35</v>
          </cell>
        </row>
        <row r="998">
          <cell r="B998">
            <v>0</v>
          </cell>
          <cell r="E998">
            <v>0</v>
          </cell>
        </row>
        <row r="999">
          <cell r="B999">
            <v>209751</v>
          </cell>
          <cell r="E999">
            <v>8166.33</v>
          </cell>
        </row>
        <row r="1000">
          <cell r="B1000">
            <v>0</v>
          </cell>
          <cell r="E1000">
            <v>0</v>
          </cell>
        </row>
        <row r="1001">
          <cell r="B1001">
            <v>209752</v>
          </cell>
          <cell r="E1001">
            <v>-379.69</v>
          </cell>
        </row>
        <row r="1002">
          <cell r="B1002">
            <v>0</v>
          </cell>
          <cell r="E1002">
            <v>0</v>
          </cell>
        </row>
        <row r="1003">
          <cell r="B1003">
            <v>209753</v>
          </cell>
          <cell r="E1003">
            <v>429811</v>
          </cell>
        </row>
        <row r="1004">
          <cell r="B1004">
            <v>0</v>
          </cell>
          <cell r="E1004">
            <v>0</v>
          </cell>
        </row>
        <row r="1005">
          <cell r="B1005">
            <v>209754</v>
          </cell>
          <cell r="E1005">
            <v>18286.169999999998</v>
          </cell>
        </row>
        <row r="1006">
          <cell r="B1006">
            <v>0</v>
          </cell>
          <cell r="E1006">
            <v>0</v>
          </cell>
        </row>
        <row r="1007">
          <cell r="B1007">
            <v>209755</v>
          </cell>
          <cell r="E1007">
            <v>0</v>
          </cell>
        </row>
        <row r="1008">
          <cell r="B1008">
            <v>0</v>
          </cell>
          <cell r="E1008">
            <v>0</v>
          </cell>
        </row>
        <row r="1009">
          <cell r="B1009">
            <v>209756</v>
          </cell>
          <cell r="E1009">
            <v>0</v>
          </cell>
        </row>
        <row r="1010">
          <cell r="B1010">
            <v>0</v>
          </cell>
          <cell r="E1010">
            <v>0</v>
          </cell>
        </row>
        <row r="1011">
          <cell r="B1011">
            <v>209757</v>
          </cell>
          <cell r="E1011">
            <v>0</v>
          </cell>
        </row>
        <row r="1012">
          <cell r="B1012">
            <v>0</v>
          </cell>
          <cell r="E1012">
            <v>0</v>
          </cell>
        </row>
        <row r="1013">
          <cell r="B1013">
            <v>209758</v>
          </cell>
          <cell r="E1013">
            <v>16410.68</v>
          </cell>
        </row>
        <row r="1014">
          <cell r="B1014">
            <v>0</v>
          </cell>
          <cell r="E1014">
            <v>0</v>
          </cell>
        </row>
        <row r="1015">
          <cell r="B1015">
            <v>209759</v>
          </cell>
          <cell r="E1015">
            <v>0</v>
          </cell>
        </row>
        <row r="1016">
          <cell r="B1016">
            <v>0</v>
          </cell>
          <cell r="E1016">
            <v>0</v>
          </cell>
        </row>
        <row r="1017">
          <cell r="B1017">
            <v>209761</v>
          </cell>
          <cell r="E1017">
            <v>0</v>
          </cell>
        </row>
        <row r="1018">
          <cell r="B1018">
            <v>0</v>
          </cell>
          <cell r="E1018">
            <v>0</v>
          </cell>
        </row>
        <row r="1019">
          <cell r="B1019">
            <v>209762</v>
          </cell>
          <cell r="E1019">
            <v>0</v>
          </cell>
        </row>
        <row r="1020">
          <cell r="B1020">
            <v>0</v>
          </cell>
          <cell r="E1020">
            <v>0</v>
          </cell>
        </row>
        <row r="1021">
          <cell r="B1021">
            <v>209763</v>
          </cell>
          <cell r="E1021">
            <v>0</v>
          </cell>
        </row>
        <row r="1022">
          <cell r="B1022">
            <v>0</v>
          </cell>
          <cell r="E1022">
            <v>0</v>
          </cell>
        </row>
        <row r="1023">
          <cell r="B1023">
            <v>209764</v>
          </cell>
          <cell r="E1023">
            <v>0</v>
          </cell>
        </row>
        <row r="1024">
          <cell r="B1024">
            <v>0</v>
          </cell>
          <cell r="E1024">
            <v>0</v>
          </cell>
        </row>
        <row r="1025">
          <cell r="B1025">
            <v>209765</v>
          </cell>
          <cell r="E1025">
            <v>5065.5600000000004</v>
          </cell>
        </row>
        <row r="1026">
          <cell r="B1026">
            <v>0</v>
          </cell>
          <cell r="E1026">
            <v>0</v>
          </cell>
        </row>
        <row r="1027">
          <cell r="B1027">
            <v>209767</v>
          </cell>
          <cell r="E1027">
            <v>5054.51</v>
          </cell>
        </row>
        <row r="1028">
          <cell r="B1028">
            <v>0</v>
          </cell>
          <cell r="E1028">
            <v>0</v>
          </cell>
        </row>
        <row r="1029">
          <cell r="B1029">
            <v>209768</v>
          </cell>
          <cell r="E1029">
            <v>1435.73</v>
          </cell>
        </row>
        <row r="1030">
          <cell r="B1030">
            <v>0</v>
          </cell>
          <cell r="E1030">
            <v>0</v>
          </cell>
        </row>
        <row r="1031">
          <cell r="B1031">
            <v>209769</v>
          </cell>
          <cell r="E1031">
            <v>9017.08</v>
          </cell>
        </row>
        <row r="1032">
          <cell r="B1032">
            <v>0</v>
          </cell>
          <cell r="E1032">
            <v>0</v>
          </cell>
        </row>
        <row r="1033">
          <cell r="B1033">
            <v>209770</v>
          </cell>
          <cell r="E1033">
            <v>6943.94</v>
          </cell>
        </row>
        <row r="1034">
          <cell r="B1034">
            <v>0</v>
          </cell>
          <cell r="E1034">
            <v>0</v>
          </cell>
        </row>
        <row r="1035">
          <cell r="B1035">
            <v>209771</v>
          </cell>
          <cell r="E1035">
            <v>7213.67</v>
          </cell>
        </row>
        <row r="1036">
          <cell r="B1036">
            <v>0</v>
          </cell>
          <cell r="E1036">
            <v>0</v>
          </cell>
        </row>
        <row r="1037">
          <cell r="B1037">
            <v>209772</v>
          </cell>
          <cell r="E1037">
            <v>7184.23</v>
          </cell>
        </row>
        <row r="1038">
          <cell r="B1038">
            <v>0</v>
          </cell>
          <cell r="E1038">
            <v>0</v>
          </cell>
        </row>
        <row r="1039">
          <cell r="B1039">
            <v>209773</v>
          </cell>
          <cell r="E1039">
            <v>210.96</v>
          </cell>
        </row>
        <row r="1040">
          <cell r="B1040">
            <v>0</v>
          </cell>
          <cell r="E1040">
            <v>0</v>
          </cell>
        </row>
        <row r="1041">
          <cell r="B1041">
            <v>209774</v>
          </cell>
          <cell r="E1041">
            <v>10794.73</v>
          </cell>
        </row>
        <row r="1042">
          <cell r="B1042">
            <v>0</v>
          </cell>
          <cell r="E1042">
            <v>0</v>
          </cell>
        </row>
        <row r="1043">
          <cell r="B1043">
            <v>209775</v>
          </cell>
          <cell r="E1043">
            <v>2368.88</v>
          </cell>
        </row>
        <row r="1044">
          <cell r="B1044">
            <v>0</v>
          </cell>
          <cell r="E1044">
            <v>0</v>
          </cell>
        </row>
        <row r="1045">
          <cell r="B1045">
            <v>209776</v>
          </cell>
          <cell r="E1045">
            <v>11930.08</v>
          </cell>
        </row>
        <row r="1046">
          <cell r="B1046">
            <v>0</v>
          </cell>
          <cell r="E1046">
            <v>0</v>
          </cell>
        </row>
        <row r="1047">
          <cell r="B1047">
            <v>209777</v>
          </cell>
          <cell r="E1047">
            <v>-69.41</v>
          </cell>
        </row>
        <row r="1048">
          <cell r="B1048">
            <v>0</v>
          </cell>
          <cell r="E1048">
            <v>0</v>
          </cell>
        </row>
        <row r="1049">
          <cell r="B1049">
            <v>209779</v>
          </cell>
          <cell r="E1049">
            <v>23469.200000000001</v>
          </cell>
        </row>
        <row r="1050">
          <cell r="B1050">
            <v>0</v>
          </cell>
          <cell r="E1050">
            <v>0</v>
          </cell>
        </row>
        <row r="1051">
          <cell r="B1051">
            <v>209780</v>
          </cell>
          <cell r="E1051">
            <v>27051.25</v>
          </cell>
        </row>
        <row r="1052">
          <cell r="B1052">
            <v>0</v>
          </cell>
          <cell r="E1052">
            <v>0</v>
          </cell>
        </row>
        <row r="1053">
          <cell r="B1053">
            <v>209781</v>
          </cell>
          <cell r="E1053">
            <v>36068.339999999997</v>
          </cell>
        </row>
        <row r="1054">
          <cell r="B1054">
            <v>0</v>
          </cell>
          <cell r="E1054">
            <v>0</v>
          </cell>
        </row>
        <row r="1055">
          <cell r="B1055">
            <v>210350</v>
          </cell>
          <cell r="E1055">
            <v>8033.43</v>
          </cell>
        </row>
        <row r="1056">
          <cell r="B1056">
            <v>0</v>
          </cell>
          <cell r="E1056">
            <v>0</v>
          </cell>
        </row>
        <row r="1057">
          <cell r="B1057">
            <v>211950</v>
          </cell>
          <cell r="E1057">
            <v>5217.09</v>
          </cell>
        </row>
        <row r="1058">
          <cell r="B1058">
            <v>0</v>
          </cell>
          <cell r="E1058">
            <v>0</v>
          </cell>
        </row>
        <row r="1059">
          <cell r="B1059">
            <v>211951</v>
          </cell>
          <cell r="E1059">
            <v>5000</v>
          </cell>
        </row>
        <row r="1060">
          <cell r="B1060">
            <v>0</v>
          </cell>
          <cell r="E1060">
            <v>0</v>
          </cell>
        </row>
        <row r="1061">
          <cell r="B1061">
            <v>212249</v>
          </cell>
          <cell r="E1061">
            <v>526498</v>
          </cell>
        </row>
        <row r="1062">
          <cell r="B1062">
            <v>0</v>
          </cell>
          <cell r="E1062">
            <v>0</v>
          </cell>
        </row>
        <row r="1063">
          <cell r="B1063">
            <v>213000</v>
          </cell>
          <cell r="E1063">
            <v>5133.79</v>
          </cell>
        </row>
        <row r="1064">
          <cell r="B1064">
            <v>0</v>
          </cell>
          <cell r="E1064">
            <v>0</v>
          </cell>
        </row>
        <row r="1065">
          <cell r="B1065">
            <v>213015</v>
          </cell>
          <cell r="E1065">
            <v>5145.32</v>
          </cell>
        </row>
        <row r="1066">
          <cell r="B1066">
            <v>0</v>
          </cell>
          <cell r="E1066">
            <v>0</v>
          </cell>
        </row>
        <row r="1067">
          <cell r="B1067">
            <v>213350</v>
          </cell>
          <cell r="E1067">
            <v>117130.77</v>
          </cell>
        </row>
        <row r="1068">
          <cell r="B1068">
            <v>0</v>
          </cell>
          <cell r="E1068">
            <v>0</v>
          </cell>
        </row>
        <row r="1069">
          <cell r="B1069">
            <v>213351</v>
          </cell>
          <cell r="E1069">
            <v>0</v>
          </cell>
        </row>
        <row r="1070">
          <cell r="B1070">
            <v>0</v>
          </cell>
          <cell r="E1070">
            <v>0</v>
          </cell>
        </row>
        <row r="1071">
          <cell r="B1071">
            <v>213352</v>
          </cell>
          <cell r="E1071">
            <v>0</v>
          </cell>
        </row>
        <row r="1072">
          <cell r="B1072">
            <v>0</v>
          </cell>
          <cell r="E1072">
            <v>0</v>
          </cell>
        </row>
        <row r="1073">
          <cell r="B1073">
            <v>213850</v>
          </cell>
          <cell r="E1073">
            <v>40608.35</v>
          </cell>
        </row>
        <row r="1074">
          <cell r="B1074">
            <v>0</v>
          </cell>
          <cell r="E1074">
            <v>0</v>
          </cell>
        </row>
        <row r="1075">
          <cell r="B1075">
            <v>214205</v>
          </cell>
          <cell r="E1075">
            <v>0</v>
          </cell>
        </row>
        <row r="1076">
          <cell r="B1076">
            <v>0</v>
          </cell>
          <cell r="E1076">
            <v>0</v>
          </cell>
        </row>
        <row r="1077">
          <cell r="B1077">
            <v>214207</v>
          </cell>
          <cell r="E1077">
            <v>0</v>
          </cell>
        </row>
        <row r="1078">
          <cell r="B1078">
            <v>0</v>
          </cell>
          <cell r="E1078">
            <v>0</v>
          </cell>
        </row>
        <row r="1079">
          <cell r="B1079">
            <v>214210</v>
          </cell>
          <cell r="E1079">
            <v>0</v>
          </cell>
        </row>
        <row r="1080">
          <cell r="B1080">
            <v>0</v>
          </cell>
          <cell r="E1080">
            <v>0</v>
          </cell>
        </row>
        <row r="1081">
          <cell r="B1081">
            <v>214214</v>
          </cell>
          <cell r="E1081">
            <v>0</v>
          </cell>
        </row>
        <row r="1082">
          <cell r="B1082">
            <v>0</v>
          </cell>
          <cell r="E1082">
            <v>0</v>
          </cell>
        </row>
        <row r="1083">
          <cell r="B1083">
            <v>214215</v>
          </cell>
          <cell r="E1083">
            <v>0</v>
          </cell>
        </row>
        <row r="1084">
          <cell r="B1084">
            <v>0</v>
          </cell>
          <cell r="E1084">
            <v>0</v>
          </cell>
        </row>
        <row r="1085">
          <cell r="B1085">
            <v>214216</v>
          </cell>
          <cell r="E1085">
            <v>0</v>
          </cell>
        </row>
        <row r="1086">
          <cell r="B1086">
            <v>0</v>
          </cell>
          <cell r="E1086">
            <v>0</v>
          </cell>
        </row>
        <row r="1087">
          <cell r="B1087">
            <v>214217</v>
          </cell>
          <cell r="E1087">
            <v>0</v>
          </cell>
        </row>
        <row r="1088">
          <cell r="B1088">
            <v>0</v>
          </cell>
          <cell r="E1088">
            <v>0</v>
          </cell>
        </row>
        <row r="1089">
          <cell r="B1089">
            <v>214618</v>
          </cell>
          <cell r="E1089">
            <v>10500</v>
          </cell>
        </row>
        <row r="1090">
          <cell r="B1090">
            <v>0</v>
          </cell>
          <cell r="E1090">
            <v>0</v>
          </cell>
        </row>
        <row r="1091">
          <cell r="B1091">
            <v>214651</v>
          </cell>
          <cell r="E1091">
            <v>5684.35</v>
          </cell>
        </row>
        <row r="1092">
          <cell r="B1092">
            <v>0</v>
          </cell>
          <cell r="E1092">
            <v>0</v>
          </cell>
        </row>
        <row r="1093">
          <cell r="B1093">
            <v>214652</v>
          </cell>
          <cell r="E1093">
            <v>0</v>
          </cell>
        </row>
        <row r="1094">
          <cell r="B1094">
            <v>0</v>
          </cell>
          <cell r="E1094">
            <v>0</v>
          </cell>
        </row>
        <row r="1095">
          <cell r="B1095">
            <v>214657</v>
          </cell>
          <cell r="E1095">
            <v>9985.17</v>
          </cell>
        </row>
        <row r="1096">
          <cell r="B1096">
            <v>0</v>
          </cell>
          <cell r="E1096">
            <v>0</v>
          </cell>
        </row>
        <row r="1097">
          <cell r="B1097">
            <v>214806</v>
          </cell>
          <cell r="E1097">
            <v>31296</v>
          </cell>
        </row>
        <row r="1098">
          <cell r="B1098">
            <v>0</v>
          </cell>
          <cell r="E1098">
            <v>0</v>
          </cell>
        </row>
        <row r="1099">
          <cell r="B1099">
            <v>214811</v>
          </cell>
          <cell r="E1099">
            <v>2696</v>
          </cell>
        </row>
        <row r="1100">
          <cell r="B1100">
            <v>0</v>
          </cell>
          <cell r="E1100">
            <v>0</v>
          </cell>
        </row>
        <row r="1101">
          <cell r="B1101">
            <v>214852</v>
          </cell>
          <cell r="E1101">
            <v>5491.72</v>
          </cell>
        </row>
        <row r="1102">
          <cell r="B1102">
            <v>0</v>
          </cell>
          <cell r="E1102">
            <v>0</v>
          </cell>
        </row>
        <row r="1103">
          <cell r="B1103">
            <v>214853</v>
          </cell>
          <cell r="E1103">
            <v>0</v>
          </cell>
        </row>
        <row r="1104">
          <cell r="B1104">
            <v>0</v>
          </cell>
          <cell r="E1104">
            <v>0</v>
          </cell>
        </row>
        <row r="1105">
          <cell r="B1105">
            <v>214854</v>
          </cell>
          <cell r="E1105">
            <v>0</v>
          </cell>
        </row>
        <row r="1106">
          <cell r="B1106">
            <v>0</v>
          </cell>
          <cell r="E1106">
            <v>0</v>
          </cell>
        </row>
        <row r="1107">
          <cell r="B1107">
            <v>214856</v>
          </cell>
          <cell r="E1107">
            <v>13000</v>
          </cell>
        </row>
        <row r="1108">
          <cell r="B1108">
            <v>0</v>
          </cell>
          <cell r="E1108">
            <v>0</v>
          </cell>
        </row>
        <row r="1109">
          <cell r="B1109">
            <v>214857</v>
          </cell>
          <cell r="E1109">
            <v>16921.07</v>
          </cell>
        </row>
        <row r="1110">
          <cell r="B1110">
            <v>0</v>
          </cell>
          <cell r="E1110">
            <v>0</v>
          </cell>
        </row>
        <row r="1111">
          <cell r="B1111">
            <v>215405</v>
          </cell>
          <cell r="E1111">
            <v>0</v>
          </cell>
        </row>
        <row r="1112">
          <cell r="B1112">
            <v>0</v>
          </cell>
          <cell r="E1112">
            <v>0</v>
          </cell>
        </row>
        <row r="1113">
          <cell r="B1113">
            <v>215407</v>
          </cell>
          <cell r="E1113">
            <v>0</v>
          </cell>
        </row>
        <row r="1114">
          <cell r="B1114">
            <v>0</v>
          </cell>
          <cell r="E1114">
            <v>0</v>
          </cell>
        </row>
        <row r="1115">
          <cell r="B1115">
            <v>215411</v>
          </cell>
          <cell r="E1115">
            <v>0</v>
          </cell>
        </row>
        <row r="1116">
          <cell r="B1116">
            <v>0</v>
          </cell>
          <cell r="E1116">
            <v>0</v>
          </cell>
        </row>
        <row r="1117">
          <cell r="B1117">
            <v>215414</v>
          </cell>
          <cell r="E1117">
            <v>0</v>
          </cell>
        </row>
        <row r="1118">
          <cell r="B1118">
            <v>0</v>
          </cell>
          <cell r="E1118">
            <v>0</v>
          </cell>
        </row>
        <row r="1119">
          <cell r="B1119">
            <v>215415</v>
          </cell>
          <cell r="E1119">
            <v>0</v>
          </cell>
        </row>
        <row r="1120">
          <cell r="B1120">
            <v>0</v>
          </cell>
          <cell r="E1120">
            <v>0</v>
          </cell>
        </row>
        <row r="1121">
          <cell r="B1121">
            <v>215450</v>
          </cell>
          <cell r="E1121">
            <v>52665.15</v>
          </cell>
        </row>
        <row r="1122">
          <cell r="B1122">
            <v>0</v>
          </cell>
          <cell r="E1122">
            <v>0</v>
          </cell>
        </row>
        <row r="1123">
          <cell r="B1123">
            <v>215851</v>
          </cell>
          <cell r="E1123">
            <v>17987.54</v>
          </cell>
        </row>
        <row r="1124">
          <cell r="B1124">
            <v>0</v>
          </cell>
          <cell r="E1124">
            <v>0</v>
          </cell>
        </row>
        <row r="1125">
          <cell r="B1125">
            <v>215852</v>
          </cell>
          <cell r="E1125">
            <v>57036</v>
          </cell>
        </row>
        <row r="1126">
          <cell r="B1126">
            <v>0</v>
          </cell>
          <cell r="E1126">
            <v>0</v>
          </cell>
        </row>
        <row r="1127">
          <cell r="B1127">
            <v>215853</v>
          </cell>
          <cell r="E1127">
            <v>18258.39</v>
          </cell>
        </row>
        <row r="1128">
          <cell r="B1128">
            <v>0</v>
          </cell>
          <cell r="E1128">
            <v>0</v>
          </cell>
        </row>
        <row r="1129">
          <cell r="B1129">
            <v>215854</v>
          </cell>
          <cell r="E1129">
            <v>6876.23</v>
          </cell>
        </row>
        <row r="1130">
          <cell r="B1130">
            <v>0</v>
          </cell>
          <cell r="E1130">
            <v>0</v>
          </cell>
        </row>
        <row r="1131">
          <cell r="B1131">
            <v>215855</v>
          </cell>
          <cell r="E1131">
            <v>13750.25</v>
          </cell>
        </row>
        <row r="1132">
          <cell r="B1132">
            <v>0</v>
          </cell>
          <cell r="E1132">
            <v>0</v>
          </cell>
        </row>
        <row r="1133">
          <cell r="B1133">
            <v>215856</v>
          </cell>
          <cell r="E1133">
            <v>19097.02</v>
          </cell>
        </row>
        <row r="1134">
          <cell r="B1134">
            <v>0</v>
          </cell>
          <cell r="E1134">
            <v>0</v>
          </cell>
        </row>
        <row r="1135">
          <cell r="B1135">
            <v>215857</v>
          </cell>
          <cell r="E1135">
            <v>12824.29</v>
          </cell>
        </row>
        <row r="1136">
          <cell r="B1136">
            <v>0</v>
          </cell>
          <cell r="E1136">
            <v>0</v>
          </cell>
        </row>
        <row r="1137">
          <cell r="B1137">
            <v>215858</v>
          </cell>
          <cell r="E1137">
            <v>12581.06</v>
          </cell>
        </row>
        <row r="1138">
          <cell r="B1138">
            <v>0</v>
          </cell>
          <cell r="E1138">
            <v>0</v>
          </cell>
        </row>
        <row r="1139">
          <cell r="B1139">
            <v>215859</v>
          </cell>
          <cell r="E1139">
            <v>69131.53</v>
          </cell>
        </row>
        <row r="1140">
          <cell r="B1140">
            <v>0</v>
          </cell>
          <cell r="E1140">
            <v>0</v>
          </cell>
        </row>
        <row r="1141">
          <cell r="B1141">
            <v>215860</v>
          </cell>
          <cell r="E1141">
            <v>10158.4</v>
          </cell>
        </row>
        <row r="1142">
          <cell r="B1142">
            <v>0</v>
          </cell>
          <cell r="E1142">
            <v>0</v>
          </cell>
        </row>
        <row r="1143">
          <cell r="B1143">
            <v>215861</v>
          </cell>
          <cell r="E1143">
            <v>3388.85</v>
          </cell>
        </row>
        <row r="1144">
          <cell r="B1144">
            <v>0</v>
          </cell>
          <cell r="E1144">
            <v>0</v>
          </cell>
        </row>
        <row r="1145">
          <cell r="B1145">
            <v>215862</v>
          </cell>
          <cell r="E1145">
            <v>20678.64</v>
          </cell>
        </row>
        <row r="1146">
          <cell r="B1146">
            <v>0</v>
          </cell>
          <cell r="E1146">
            <v>0</v>
          </cell>
        </row>
        <row r="1147">
          <cell r="B1147">
            <v>215864</v>
          </cell>
          <cell r="E1147">
            <v>8716.81</v>
          </cell>
        </row>
        <row r="1148">
          <cell r="B1148">
            <v>0</v>
          </cell>
          <cell r="E1148">
            <v>0</v>
          </cell>
        </row>
        <row r="1149">
          <cell r="B1149">
            <v>215865</v>
          </cell>
          <cell r="E1149">
            <v>51745.15</v>
          </cell>
        </row>
        <row r="1150">
          <cell r="B1150">
            <v>0</v>
          </cell>
          <cell r="E1150">
            <v>0</v>
          </cell>
        </row>
        <row r="1151">
          <cell r="B1151">
            <v>215866</v>
          </cell>
          <cell r="E1151">
            <v>44022.91</v>
          </cell>
        </row>
        <row r="1152">
          <cell r="B1152">
            <v>0</v>
          </cell>
          <cell r="E1152">
            <v>0</v>
          </cell>
        </row>
        <row r="1153">
          <cell r="B1153">
            <v>215867</v>
          </cell>
          <cell r="E1153">
            <v>33952.51</v>
          </cell>
        </row>
        <row r="1154">
          <cell r="B1154">
            <v>0</v>
          </cell>
          <cell r="E1154">
            <v>0</v>
          </cell>
        </row>
        <row r="1155">
          <cell r="B1155">
            <v>215868</v>
          </cell>
          <cell r="E1155">
            <v>3090.59</v>
          </cell>
        </row>
        <row r="1156">
          <cell r="B1156">
            <v>0</v>
          </cell>
          <cell r="E1156">
            <v>0</v>
          </cell>
        </row>
        <row r="1157">
          <cell r="B1157">
            <v>215870</v>
          </cell>
          <cell r="E1157">
            <v>8000</v>
          </cell>
        </row>
        <row r="1158">
          <cell r="B1158">
            <v>0</v>
          </cell>
          <cell r="E1158">
            <v>0</v>
          </cell>
        </row>
        <row r="1159">
          <cell r="B1159">
            <v>216350</v>
          </cell>
          <cell r="E1159">
            <v>15056.26</v>
          </cell>
        </row>
        <row r="1160">
          <cell r="B1160">
            <v>0</v>
          </cell>
          <cell r="E1160">
            <v>0</v>
          </cell>
        </row>
        <row r="1161">
          <cell r="B1161">
            <v>216802</v>
          </cell>
          <cell r="E1161">
            <v>0</v>
          </cell>
        </row>
        <row r="1162">
          <cell r="B1162">
            <v>0</v>
          </cell>
          <cell r="E1162">
            <v>0</v>
          </cell>
        </row>
        <row r="1163">
          <cell r="B1163">
            <v>216805</v>
          </cell>
          <cell r="E1163">
            <v>0</v>
          </cell>
        </row>
        <row r="1164">
          <cell r="B1164">
            <v>0</v>
          </cell>
          <cell r="E1164">
            <v>0</v>
          </cell>
        </row>
        <row r="1165">
          <cell r="B1165">
            <v>216811</v>
          </cell>
          <cell r="E1165">
            <v>0</v>
          </cell>
        </row>
        <row r="1166">
          <cell r="B1166">
            <v>0</v>
          </cell>
          <cell r="E1166">
            <v>0</v>
          </cell>
        </row>
        <row r="1167">
          <cell r="B1167">
            <v>216813</v>
          </cell>
          <cell r="E1167">
            <v>0</v>
          </cell>
        </row>
        <row r="1168">
          <cell r="B1168">
            <v>0</v>
          </cell>
          <cell r="E1168">
            <v>0</v>
          </cell>
        </row>
        <row r="1169">
          <cell r="B1169">
            <v>216815</v>
          </cell>
          <cell r="E1169">
            <v>0</v>
          </cell>
        </row>
        <row r="1170">
          <cell r="B1170">
            <v>0</v>
          </cell>
          <cell r="E1170">
            <v>0</v>
          </cell>
        </row>
        <row r="1171">
          <cell r="B1171">
            <v>216816</v>
          </cell>
          <cell r="E1171">
            <v>0</v>
          </cell>
        </row>
        <row r="1172">
          <cell r="B1172">
            <v>0</v>
          </cell>
          <cell r="E1172">
            <v>0</v>
          </cell>
        </row>
        <row r="1173">
          <cell r="B1173">
            <v>216817</v>
          </cell>
          <cell r="E1173">
            <v>0</v>
          </cell>
        </row>
        <row r="1174">
          <cell r="B1174">
            <v>0</v>
          </cell>
          <cell r="E1174">
            <v>0</v>
          </cell>
        </row>
        <row r="1175">
          <cell r="B1175">
            <v>216850</v>
          </cell>
          <cell r="E1175">
            <v>7600</v>
          </cell>
        </row>
        <row r="1176">
          <cell r="B1176">
            <v>0</v>
          </cell>
          <cell r="E1176">
            <v>0</v>
          </cell>
        </row>
        <row r="1177">
          <cell r="B1177">
            <v>216851</v>
          </cell>
          <cell r="E1177">
            <v>26800</v>
          </cell>
        </row>
        <row r="1178">
          <cell r="B1178">
            <v>0</v>
          </cell>
          <cell r="E1178">
            <v>0</v>
          </cell>
        </row>
        <row r="1179">
          <cell r="B1179">
            <v>218550</v>
          </cell>
          <cell r="E1179">
            <v>16940.830000000002</v>
          </cell>
        </row>
        <row r="1180">
          <cell r="B1180">
            <v>0</v>
          </cell>
          <cell r="E1180">
            <v>0</v>
          </cell>
        </row>
        <row r="1181">
          <cell r="B1181">
            <v>223000</v>
          </cell>
          <cell r="E1181">
            <v>0</v>
          </cell>
        </row>
        <row r="1182">
          <cell r="B1182">
            <v>0</v>
          </cell>
          <cell r="E1182">
            <v>0</v>
          </cell>
        </row>
        <row r="1183">
          <cell r="B1183">
            <v>223002</v>
          </cell>
          <cell r="E1183">
            <v>0</v>
          </cell>
        </row>
        <row r="1184">
          <cell r="B1184">
            <v>0</v>
          </cell>
          <cell r="E1184">
            <v>0</v>
          </cell>
        </row>
        <row r="1185">
          <cell r="B1185">
            <v>223015</v>
          </cell>
          <cell r="E1185">
            <v>0</v>
          </cell>
        </row>
        <row r="1186">
          <cell r="B1186">
            <v>0</v>
          </cell>
          <cell r="E1186">
            <v>0</v>
          </cell>
        </row>
        <row r="1187">
          <cell r="B1187">
            <v>223099</v>
          </cell>
          <cell r="E1187">
            <v>178707.49</v>
          </cell>
        </row>
        <row r="1188">
          <cell r="B1188">
            <v>0</v>
          </cell>
          <cell r="E1188">
            <v>0</v>
          </cell>
        </row>
        <row r="1189">
          <cell r="B1189">
            <v>224101</v>
          </cell>
          <cell r="E1189">
            <v>0</v>
          </cell>
        </row>
        <row r="1190">
          <cell r="B1190">
            <v>0</v>
          </cell>
          <cell r="E1190">
            <v>0</v>
          </cell>
        </row>
        <row r="1191">
          <cell r="B1191">
            <v>224107</v>
          </cell>
          <cell r="E1191">
            <v>1608</v>
          </cell>
        </row>
        <row r="1192">
          <cell r="B1192">
            <v>0</v>
          </cell>
          <cell r="E1192">
            <v>0</v>
          </cell>
        </row>
        <row r="1193">
          <cell r="B1193">
            <v>224600</v>
          </cell>
          <cell r="E1193">
            <v>0</v>
          </cell>
        </row>
        <row r="1194">
          <cell r="B1194">
            <v>0</v>
          </cell>
          <cell r="E1194">
            <v>0</v>
          </cell>
        </row>
        <row r="1195">
          <cell r="B1195">
            <v>228450</v>
          </cell>
          <cell r="E1195">
            <v>435.69</v>
          </cell>
        </row>
        <row r="1196">
          <cell r="B1196">
            <v>0</v>
          </cell>
          <cell r="E1196">
            <v>0</v>
          </cell>
        </row>
        <row r="1197">
          <cell r="B1197">
            <v>228850</v>
          </cell>
          <cell r="E1197">
            <v>139363</v>
          </cell>
        </row>
        <row r="1198">
          <cell r="B1198">
            <v>0</v>
          </cell>
          <cell r="E1198">
            <v>0</v>
          </cell>
        </row>
        <row r="1199">
          <cell r="B1199">
            <v>228950</v>
          </cell>
          <cell r="E1199">
            <v>0</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 core savings"/>
      <sheetName val="Core Savings"/>
      <sheetName val="Overall Summary"/>
      <sheetName val="USG Summary"/>
      <sheetName val="IMPACT - split funded (grouped)"/>
      <sheetName val="Non-USG Summary"/>
      <sheetName val="Overhead"/>
      <sheetName val="fy02-FY05 adv-subs"/>
      <sheetName val="IMP ENTRY FY02-FY05"/>
      <sheetName val="IMPACT Sort FY02-FY05"/>
      <sheetName val="Sheet2"/>
      <sheetName val="Sheet1"/>
      <sheetName val="IMPACT Sort FY01"/>
      <sheetName val="IMP 9-00 Sort"/>
      <sheetName val="IMPACT 9-99"/>
      <sheetName val="IMPACT 9-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A5">
            <v>10500</v>
          </cell>
        </row>
        <row r="6">
          <cell r="A6">
            <v>10501</v>
          </cell>
        </row>
        <row r="7">
          <cell r="A7">
            <v>10504</v>
          </cell>
        </row>
        <row r="8">
          <cell r="A8">
            <v>10505</v>
          </cell>
        </row>
        <row r="9">
          <cell r="A9">
            <v>10507</v>
          </cell>
        </row>
        <row r="10">
          <cell r="A10">
            <v>10508</v>
          </cell>
        </row>
        <row r="11">
          <cell r="A11">
            <v>10510</v>
          </cell>
        </row>
        <row r="12">
          <cell r="A12">
            <v>10515</v>
          </cell>
        </row>
        <row r="13">
          <cell r="A13">
            <v>10520</v>
          </cell>
        </row>
        <row r="14">
          <cell r="A14">
            <v>10525</v>
          </cell>
        </row>
        <row r="15">
          <cell r="A15">
            <v>10530</v>
          </cell>
        </row>
        <row r="16">
          <cell r="A16">
            <v>10535</v>
          </cell>
        </row>
        <row r="17">
          <cell r="A17">
            <v>10540</v>
          </cell>
        </row>
        <row r="18">
          <cell r="A18">
            <v>10545</v>
          </cell>
        </row>
        <row r="19">
          <cell r="A19">
            <v>30425</v>
          </cell>
        </row>
        <row r="20">
          <cell r="A20">
            <v>34010</v>
          </cell>
        </row>
        <row r="21">
          <cell r="A21">
            <v>34005</v>
          </cell>
        </row>
        <row r="22">
          <cell r="A22">
            <v>34015</v>
          </cell>
        </row>
        <row r="23">
          <cell r="A23">
            <v>34020</v>
          </cell>
        </row>
        <row r="24">
          <cell r="A24">
            <v>34025</v>
          </cell>
        </row>
        <row r="25">
          <cell r="A25">
            <v>34030</v>
          </cell>
        </row>
        <row r="26">
          <cell r="A26">
            <v>34035</v>
          </cell>
        </row>
        <row r="27">
          <cell r="A27">
            <v>34040</v>
          </cell>
        </row>
        <row r="28">
          <cell r="A28">
            <v>34045</v>
          </cell>
        </row>
        <row r="29">
          <cell r="A29">
            <v>34050</v>
          </cell>
        </row>
        <row r="30">
          <cell r="A30">
            <v>34055</v>
          </cell>
        </row>
        <row r="31">
          <cell r="A31">
            <v>34070</v>
          </cell>
        </row>
        <row r="32">
          <cell r="A32">
            <v>34071</v>
          </cell>
        </row>
        <row r="33">
          <cell r="A33">
            <v>34080</v>
          </cell>
        </row>
        <row r="34">
          <cell r="A34">
            <v>34081</v>
          </cell>
        </row>
        <row r="35">
          <cell r="A35">
            <v>34095</v>
          </cell>
        </row>
        <row r="36">
          <cell r="A36">
            <v>34100</v>
          </cell>
        </row>
        <row r="37">
          <cell r="A37">
            <v>34105</v>
          </cell>
        </row>
        <row r="38">
          <cell r="A38">
            <v>34110</v>
          </cell>
        </row>
        <row r="39">
          <cell r="A39">
            <v>34115</v>
          </cell>
        </row>
        <row r="40">
          <cell r="A40">
            <v>34120</v>
          </cell>
        </row>
        <row r="41">
          <cell r="A41">
            <v>34125</v>
          </cell>
        </row>
        <row r="42">
          <cell r="A42">
            <v>34130</v>
          </cell>
        </row>
        <row r="43">
          <cell r="A43">
            <v>34135</v>
          </cell>
        </row>
        <row r="44">
          <cell r="A44">
            <v>34136</v>
          </cell>
        </row>
        <row r="45">
          <cell r="A45">
            <v>34137</v>
          </cell>
        </row>
        <row r="46">
          <cell r="A46">
            <v>34138</v>
          </cell>
        </row>
        <row r="47">
          <cell r="A47">
            <v>34145</v>
          </cell>
        </row>
        <row r="48">
          <cell r="A48">
            <v>34170</v>
          </cell>
        </row>
        <row r="49">
          <cell r="A49">
            <v>34175</v>
          </cell>
        </row>
        <row r="50">
          <cell r="A50">
            <v>34180</v>
          </cell>
        </row>
        <row r="51">
          <cell r="A51">
            <v>34185</v>
          </cell>
        </row>
        <row r="52">
          <cell r="A52">
            <v>34186</v>
          </cell>
        </row>
        <row r="53">
          <cell r="A53">
            <v>34285</v>
          </cell>
        </row>
        <row r="54">
          <cell r="A54">
            <v>34335</v>
          </cell>
        </row>
        <row r="55">
          <cell r="A55">
            <v>34340</v>
          </cell>
        </row>
        <row r="56">
          <cell r="A56">
            <v>34345</v>
          </cell>
        </row>
        <row r="57">
          <cell r="A57">
            <v>34351</v>
          </cell>
        </row>
        <row r="58">
          <cell r="A58">
            <v>34520</v>
          </cell>
        </row>
        <row r="59">
          <cell r="A59">
            <v>34540</v>
          </cell>
        </row>
        <row r="60">
          <cell r="A60">
            <v>34541</v>
          </cell>
        </row>
        <row r="61">
          <cell r="A61">
            <v>34542</v>
          </cell>
        </row>
        <row r="62">
          <cell r="A62">
            <v>34543</v>
          </cell>
        </row>
        <row r="63">
          <cell r="A63">
            <v>34544</v>
          </cell>
        </row>
        <row r="64">
          <cell r="A64">
            <v>34545</v>
          </cell>
        </row>
        <row r="65">
          <cell r="A65">
            <v>34546</v>
          </cell>
        </row>
        <row r="66">
          <cell r="A66">
            <v>34550</v>
          </cell>
        </row>
        <row r="67">
          <cell r="A67">
            <v>34552</v>
          </cell>
        </row>
        <row r="68">
          <cell r="A68">
            <v>34553</v>
          </cell>
        </row>
        <row r="69">
          <cell r="A69">
            <v>34555</v>
          </cell>
        </row>
        <row r="70">
          <cell r="A70">
            <v>34561</v>
          </cell>
        </row>
        <row r="71">
          <cell r="A71">
            <v>34562</v>
          </cell>
        </row>
        <row r="72">
          <cell r="A72">
            <v>34570</v>
          </cell>
        </row>
        <row r="73">
          <cell r="A73">
            <v>34575</v>
          </cell>
        </row>
        <row r="74">
          <cell r="A74">
            <v>34585</v>
          </cell>
        </row>
        <row r="75">
          <cell r="A75">
            <v>34586</v>
          </cell>
        </row>
        <row r="76">
          <cell r="A76">
            <v>34595</v>
          </cell>
        </row>
        <row r="77">
          <cell r="A77">
            <v>34625</v>
          </cell>
        </row>
        <row r="78">
          <cell r="A78">
            <v>34630</v>
          </cell>
        </row>
        <row r="79">
          <cell r="A79">
            <v>34635</v>
          </cell>
        </row>
        <row r="80">
          <cell r="A80">
            <v>34655</v>
          </cell>
        </row>
        <row r="81">
          <cell r="A81">
            <v>34760</v>
          </cell>
        </row>
        <row r="82">
          <cell r="A82">
            <v>34770</v>
          </cell>
        </row>
        <row r="83">
          <cell r="A83">
            <v>34780</v>
          </cell>
        </row>
        <row r="84">
          <cell r="A84">
            <v>34781</v>
          </cell>
        </row>
        <row r="85">
          <cell r="A85">
            <v>34881</v>
          </cell>
        </row>
        <row r="86">
          <cell r="A86">
            <v>34890</v>
          </cell>
        </row>
        <row r="87">
          <cell r="A87">
            <v>34895</v>
          </cell>
        </row>
        <row r="88">
          <cell r="A88">
            <v>34970</v>
          </cell>
        </row>
        <row r="89">
          <cell r="A89">
            <v>35005</v>
          </cell>
        </row>
        <row r="90">
          <cell r="A90">
            <v>35035</v>
          </cell>
        </row>
        <row r="91">
          <cell r="A91">
            <v>35045</v>
          </cell>
        </row>
        <row r="92">
          <cell r="A92">
            <v>35355</v>
          </cell>
        </row>
        <row r="93">
          <cell r="A93">
            <v>35720</v>
          </cell>
        </row>
        <row r="94">
          <cell r="A94">
            <v>80000</v>
          </cell>
        </row>
        <row r="95">
          <cell r="A95">
            <v>80001</v>
          </cell>
        </row>
        <row r="96">
          <cell r="A96">
            <v>80004</v>
          </cell>
        </row>
        <row r="97">
          <cell r="A97">
            <v>80005</v>
          </cell>
        </row>
        <row r="98">
          <cell r="A98">
            <v>80006</v>
          </cell>
        </row>
        <row r="99">
          <cell r="A99">
            <v>80007</v>
          </cell>
        </row>
        <row r="100">
          <cell r="A100">
            <v>80008</v>
          </cell>
        </row>
        <row r="101">
          <cell r="A101">
            <v>80010</v>
          </cell>
        </row>
        <row r="102">
          <cell r="A102">
            <v>80011</v>
          </cell>
        </row>
        <row r="103">
          <cell r="A103">
            <v>80012</v>
          </cell>
        </row>
        <row r="104">
          <cell r="A104">
            <v>80013</v>
          </cell>
        </row>
        <row r="105">
          <cell r="A105">
            <v>80014</v>
          </cell>
        </row>
        <row r="106">
          <cell r="A106">
            <v>80015</v>
          </cell>
        </row>
        <row r="107">
          <cell r="A107">
            <v>80016</v>
          </cell>
        </row>
        <row r="108">
          <cell r="A108">
            <v>80017</v>
          </cell>
        </row>
        <row r="109">
          <cell r="A109">
            <v>80018</v>
          </cell>
        </row>
        <row r="110">
          <cell r="A110">
            <v>80019</v>
          </cell>
        </row>
        <row r="111">
          <cell r="A111">
            <v>80027</v>
          </cell>
        </row>
        <row r="112">
          <cell r="A112">
            <v>80028</v>
          </cell>
        </row>
        <row r="113">
          <cell r="A113">
            <v>80033</v>
          </cell>
        </row>
        <row r="114">
          <cell r="A114">
            <v>80037</v>
          </cell>
        </row>
        <row r="115">
          <cell r="A115">
            <v>80039</v>
          </cell>
        </row>
        <row r="116">
          <cell r="A116">
            <v>80040</v>
          </cell>
        </row>
        <row r="117">
          <cell r="A117">
            <v>80041</v>
          </cell>
        </row>
        <row r="118">
          <cell r="A118">
            <v>80042</v>
          </cell>
        </row>
        <row r="119">
          <cell r="A119">
            <v>80044</v>
          </cell>
        </row>
        <row r="120">
          <cell r="A120">
            <v>80045</v>
          </cell>
        </row>
        <row r="121">
          <cell r="A121">
            <v>80047</v>
          </cell>
        </row>
        <row r="122">
          <cell r="A122">
            <v>80048</v>
          </cell>
        </row>
        <row r="123">
          <cell r="A123">
            <v>80049</v>
          </cell>
        </row>
        <row r="124">
          <cell r="A124">
            <v>80058</v>
          </cell>
        </row>
        <row r="125">
          <cell r="A125">
            <v>80059</v>
          </cell>
        </row>
        <row r="126">
          <cell r="A126">
            <v>80060</v>
          </cell>
        </row>
        <row r="127">
          <cell r="A127">
            <v>80061</v>
          </cell>
        </row>
        <row r="128">
          <cell r="A128">
            <v>80062</v>
          </cell>
        </row>
        <row r="129">
          <cell r="A129">
            <v>80063</v>
          </cell>
        </row>
        <row r="130">
          <cell r="A130">
            <v>80064</v>
          </cell>
        </row>
        <row r="131">
          <cell r="A131">
            <v>80065</v>
          </cell>
        </row>
        <row r="132">
          <cell r="A132">
            <v>80066</v>
          </cell>
        </row>
        <row r="133">
          <cell r="A133">
            <v>80067</v>
          </cell>
        </row>
        <row r="134">
          <cell r="A134">
            <v>80069</v>
          </cell>
        </row>
        <row r="135">
          <cell r="A135">
            <v>80070</v>
          </cell>
        </row>
        <row r="136">
          <cell r="A136">
            <v>80072</v>
          </cell>
        </row>
        <row r="137">
          <cell r="A137">
            <v>80076</v>
          </cell>
        </row>
        <row r="138">
          <cell r="A138">
            <v>80077</v>
          </cell>
        </row>
        <row r="139">
          <cell r="A139">
            <v>80078</v>
          </cell>
        </row>
        <row r="140">
          <cell r="A140">
            <v>80079</v>
          </cell>
        </row>
        <row r="141">
          <cell r="A141">
            <v>80080</v>
          </cell>
        </row>
        <row r="142">
          <cell r="A142">
            <v>80081</v>
          </cell>
        </row>
        <row r="143">
          <cell r="A143">
            <v>80082</v>
          </cell>
        </row>
        <row r="144">
          <cell r="A144">
            <v>80083</v>
          </cell>
        </row>
        <row r="145">
          <cell r="A145">
            <v>80084</v>
          </cell>
        </row>
        <row r="146">
          <cell r="A146">
            <v>80085</v>
          </cell>
        </row>
        <row r="147">
          <cell r="A147">
            <v>80086</v>
          </cell>
        </row>
        <row r="148">
          <cell r="A148">
            <v>80088</v>
          </cell>
        </row>
        <row r="149">
          <cell r="A149">
            <v>80090</v>
          </cell>
        </row>
        <row r="150">
          <cell r="A150">
            <v>80091</v>
          </cell>
        </row>
        <row r="151">
          <cell r="A151">
            <v>80092</v>
          </cell>
        </row>
        <row r="152">
          <cell r="A152">
            <v>80093</v>
          </cell>
        </row>
        <row r="153">
          <cell r="A153">
            <v>80096</v>
          </cell>
        </row>
        <row r="154">
          <cell r="A154">
            <v>80097</v>
          </cell>
        </row>
        <row r="155">
          <cell r="A155">
            <v>80098</v>
          </cell>
        </row>
        <row r="156">
          <cell r="A156">
            <v>80099</v>
          </cell>
        </row>
        <row r="157">
          <cell r="A157">
            <v>80100</v>
          </cell>
        </row>
        <row r="158">
          <cell r="A158">
            <v>80101</v>
          </cell>
        </row>
        <row r="159">
          <cell r="A159">
            <v>80102</v>
          </cell>
        </row>
        <row r="160">
          <cell r="A160">
            <v>80103</v>
          </cell>
        </row>
        <row r="161">
          <cell r="A161">
            <v>80104</v>
          </cell>
        </row>
        <row r="162">
          <cell r="A162">
            <v>80105</v>
          </cell>
        </row>
        <row r="163">
          <cell r="A163">
            <v>80107</v>
          </cell>
        </row>
        <row r="164">
          <cell r="A164">
            <v>80108</v>
          </cell>
        </row>
        <row r="165">
          <cell r="A165">
            <v>80120</v>
          </cell>
        </row>
        <row r="166">
          <cell r="A166">
            <v>80125</v>
          </cell>
        </row>
        <row r="167">
          <cell r="A167">
            <v>80126</v>
          </cell>
        </row>
        <row r="168">
          <cell r="A168">
            <v>80127</v>
          </cell>
        </row>
        <row r="169">
          <cell r="A169">
            <v>80128</v>
          </cell>
        </row>
        <row r="170">
          <cell r="A170">
            <v>80129</v>
          </cell>
        </row>
        <row r="171">
          <cell r="A171">
            <v>80130</v>
          </cell>
        </row>
        <row r="172">
          <cell r="A172">
            <v>80131</v>
          </cell>
        </row>
        <row r="173">
          <cell r="A173">
            <v>80132</v>
          </cell>
        </row>
        <row r="174">
          <cell r="A174">
            <v>80133</v>
          </cell>
        </row>
        <row r="175">
          <cell r="A175">
            <v>80134</v>
          </cell>
        </row>
        <row r="176">
          <cell r="A176">
            <v>80135</v>
          </cell>
        </row>
        <row r="177">
          <cell r="A177">
            <v>80136</v>
          </cell>
        </row>
        <row r="178">
          <cell r="A178">
            <v>80137</v>
          </cell>
        </row>
        <row r="179">
          <cell r="A179">
            <v>80138</v>
          </cell>
        </row>
        <row r="180">
          <cell r="A180">
            <v>80139</v>
          </cell>
        </row>
        <row r="181">
          <cell r="A181">
            <v>80140</v>
          </cell>
        </row>
        <row r="182">
          <cell r="A182">
            <v>80141</v>
          </cell>
        </row>
        <row r="183">
          <cell r="A183">
            <v>80142</v>
          </cell>
        </row>
        <row r="184">
          <cell r="A184">
            <v>80143</v>
          </cell>
        </row>
        <row r="185">
          <cell r="A185">
            <v>80144</v>
          </cell>
        </row>
        <row r="186">
          <cell r="A186">
            <v>80145</v>
          </cell>
        </row>
        <row r="187">
          <cell r="A187">
            <v>80146</v>
          </cell>
        </row>
        <row r="188">
          <cell r="A188">
            <v>80147</v>
          </cell>
        </row>
        <row r="189">
          <cell r="A189">
            <v>80148</v>
          </cell>
        </row>
        <row r="190">
          <cell r="A190">
            <v>80149</v>
          </cell>
        </row>
        <row r="191">
          <cell r="A191">
            <v>80150</v>
          </cell>
        </row>
        <row r="192">
          <cell r="A192">
            <v>80151</v>
          </cell>
        </row>
        <row r="193">
          <cell r="A193">
            <v>80152</v>
          </cell>
        </row>
        <row r="194">
          <cell r="A194">
            <v>80153</v>
          </cell>
        </row>
        <row r="195">
          <cell r="A195">
            <v>80154</v>
          </cell>
        </row>
        <row r="196">
          <cell r="A196">
            <v>80155</v>
          </cell>
        </row>
        <row r="197">
          <cell r="A197">
            <v>80156</v>
          </cell>
        </row>
        <row r="198">
          <cell r="A198">
            <v>80157</v>
          </cell>
        </row>
        <row r="199">
          <cell r="A199">
            <v>80158</v>
          </cell>
        </row>
        <row r="200">
          <cell r="A200">
            <v>80159</v>
          </cell>
        </row>
        <row r="201">
          <cell r="A201">
            <v>80161</v>
          </cell>
        </row>
        <row r="202">
          <cell r="A202">
            <v>80162</v>
          </cell>
        </row>
        <row r="203">
          <cell r="A203">
            <v>80163</v>
          </cell>
        </row>
        <row r="204">
          <cell r="A204">
            <v>80165</v>
          </cell>
        </row>
        <row r="205">
          <cell r="A205">
            <v>80166</v>
          </cell>
        </row>
        <row r="206">
          <cell r="A206">
            <v>80169</v>
          </cell>
        </row>
        <row r="207">
          <cell r="A207">
            <v>81390</v>
          </cell>
        </row>
        <row r="208">
          <cell r="A208">
            <v>82000</v>
          </cell>
        </row>
        <row r="209">
          <cell r="A209">
            <v>82040</v>
          </cell>
        </row>
        <row r="210">
          <cell r="A210">
            <v>82050</v>
          </cell>
        </row>
        <row r="211">
          <cell r="A211">
            <v>82051</v>
          </cell>
        </row>
        <row r="212">
          <cell r="A212">
            <v>82052</v>
          </cell>
        </row>
        <row r="213">
          <cell r="A213">
            <v>82060</v>
          </cell>
        </row>
        <row r="214">
          <cell r="A214">
            <v>82070</v>
          </cell>
        </row>
        <row r="215">
          <cell r="A215">
            <v>82076</v>
          </cell>
        </row>
        <row r="216">
          <cell r="A216">
            <v>82077</v>
          </cell>
        </row>
        <row r="217">
          <cell r="A217">
            <v>82088</v>
          </cell>
        </row>
        <row r="218">
          <cell r="A218">
            <v>82089</v>
          </cell>
        </row>
        <row r="219">
          <cell r="A219">
            <v>82090</v>
          </cell>
        </row>
        <row r="220">
          <cell r="A220">
            <v>82100</v>
          </cell>
        </row>
        <row r="221">
          <cell r="A221">
            <v>82110</v>
          </cell>
        </row>
        <row r="222">
          <cell r="A222">
            <v>82111</v>
          </cell>
        </row>
        <row r="223">
          <cell r="A223">
            <v>82115</v>
          </cell>
        </row>
        <row r="224">
          <cell r="A224">
            <v>82116</v>
          </cell>
        </row>
        <row r="225">
          <cell r="A225">
            <v>82117</v>
          </cell>
        </row>
        <row r="226">
          <cell r="A226">
            <v>82120</v>
          </cell>
        </row>
        <row r="227">
          <cell r="A227">
            <v>82121</v>
          </cell>
        </row>
        <row r="228">
          <cell r="A228">
            <v>82122</v>
          </cell>
        </row>
        <row r="229">
          <cell r="A229">
            <v>82123</v>
          </cell>
        </row>
        <row r="230">
          <cell r="A230">
            <v>82124</v>
          </cell>
        </row>
        <row r="231">
          <cell r="A231">
            <v>82125</v>
          </cell>
        </row>
        <row r="232">
          <cell r="A232">
            <v>82126</v>
          </cell>
        </row>
        <row r="233">
          <cell r="A233">
            <v>82127</v>
          </cell>
        </row>
        <row r="234">
          <cell r="A234">
            <v>82128</v>
          </cell>
        </row>
        <row r="235">
          <cell r="A235">
            <v>82129</v>
          </cell>
        </row>
        <row r="236">
          <cell r="A236">
            <v>82130</v>
          </cell>
        </row>
        <row r="237">
          <cell r="A237">
            <v>82131</v>
          </cell>
        </row>
        <row r="238">
          <cell r="A238">
            <v>82140</v>
          </cell>
        </row>
        <row r="239">
          <cell r="A239">
            <v>82150</v>
          </cell>
        </row>
        <row r="240">
          <cell r="A240">
            <v>82160</v>
          </cell>
        </row>
        <row r="241">
          <cell r="A241">
            <v>82170</v>
          </cell>
        </row>
        <row r="242">
          <cell r="A242">
            <v>82180</v>
          </cell>
        </row>
        <row r="243">
          <cell r="A243">
            <v>82190</v>
          </cell>
        </row>
        <row r="244">
          <cell r="A244">
            <v>82200</v>
          </cell>
        </row>
        <row r="245">
          <cell r="A245">
            <v>82210</v>
          </cell>
        </row>
        <row r="246">
          <cell r="A246">
            <v>82220</v>
          </cell>
        </row>
        <row r="247">
          <cell r="A247">
            <v>82250</v>
          </cell>
        </row>
        <row r="248">
          <cell r="A248">
            <v>82300</v>
          </cell>
        </row>
        <row r="249">
          <cell r="A249">
            <v>82310</v>
          </cell>
        </row>
        <row r="250">
          <cell r="A250">
            <v>82320</v>
          </cell>
        </row>
        <row r="251">
          <cell r="A251">
            <v>82330</v>
          </cell>
        </row>
        <row r="252">
          <cell r="A252">
            <v>82340</v>
          </cell>
        </row>
        <row r="253">
          <cell r="A253">
            <v>82350</v>
          </cell>
        </row>
        <row r="254">
          <cell r="A254">
            <v>82360</v>
          </cell>
        </row>
        <row r="255">
          <cell r="A255">
            <v>82370</v>
          </cell>
        </row>
        <row r="256">
          <cell r="A256">
            <v>82380</v>
          </cell>
        </row>
        <row r="257">
          <cell r="A257">
            <v>82381</v>
          </cell>
        </row>
        <row r="258">
          <cell r="A258">
            <v>82382</v>
          </cell>
        </row>
        <row r="259">
          <cell r="A259">
            <v>82383</v>
          </cell>
        </row>
        <row r="260">
          <cell r="A260">
            <v>82390</v>
          </cell>
        </row>
        <row r="261">
          <cell r="A261">
            <v>82400</v>
          </cell>
        </row>
        <row r="262">
          <cell r="A262">
            <v>82405</v>
          </cell>
        </row>
        <row r="263">
          <cell r="A263">
            <v>82410</v>
          </cell>
        </row>
        <row r="264">
          <cell r="A264">
            <v>82420</v>
          </cell>
        </row>
        <row r="265">
          <cell r="A265">
            <v>82430</v>
          </cell>
        </row>
        <row r="266">
          <cell r="A266">
            <v>82440</v>
          </cell>
        </row>
        <row r="267">
          <cell r="A267">
            <v>82445</v>
          </cell>
        </row>
        <row r="268">
          <cell r="A268">
            <v>82455</v>
          </cell>
        </row>
        <row r="269">
          <cell r="A269">
            <v>82505</v>
          </cell>
        </row>
        <row r="270">
          <cell r="A270">
            <v>82510</v>
          </cell>
        </row>
        <row r="271">
          <cell r="A271">
            <v>82515</v>
          </cell>
        </row>
        <row r="272">
          <cell r="A272">
            <v>82520</v>
          </cell>
        </row>
        <row r="273">
          <cell r="A273">
            <v>82525</v>
          </cell>
        </row>
        <row r="274">
          <cell r="A274">
            <v>82530</v>
          </cell>
        </row>
        <row r="275">
          <cell r="A275">
            <v>82535</v>
          </cell>
        </row>
        <row r="276">
          <cell r="A276">
            <v>82540</v>
          </cell>
        </row>
        <row r="277">
          <cell r="A277">
            <v>82541</v>
          </cell>
        </row>
        <row r="278">
          <cell r="A278">
            <v>82542</v>
          </cell>
        </row>
        <row r="279">
          <cell r="A279">
            <v>82554</v>
          </cell>
        </row>
        <row r="280">
          <cell r="A280">
            <v>82555</v>
          </cell>
        </row>
        <row r="281">
          <cell r="A281">
            <v>82560</v>
          </cell>
        </row>
        <row r="282">
          <cell r="A282">
            <v>82563</v>
          </cell>
        </row>
        <row r="283">
          <cell r="A283">
            <v>82564</v>
          </cell>
        </row>
        <row r="284">
          <cell r="A284">
            <v>82700</v>
          </cell>
        </row>
        <row r="285">
          <cell r="A285">
            <v>82710</v>
          </cell>
        </row>
        <row r="286">
          <cell r="A286">
            <v>82730</v>
          </cell>
        </row>
        <row r="287">
          <cell r="A287">
            <v>82740</v>
          </cell>
        </row>
        <row r="288">
          <cell r="A288">
            <v>82750</v>
          </cell>
        </row>
        <row r="289">
          <cell r="A289">
            <v>82760</v>
          </cell>
        </row>
        <row r="290">
          <cell r="A290">
            <v>82765</v>
          </cell>
        </row>
        <row r="291">
          <cell r="A291">
            <v>82770</v>
          </cell>
        </row>
        <row r="292">
          <cell r="A292">
            <v>82780</v>
          </cell>
        </row>
        <row r="293">
          <cell r="A293">
            <v>82785</v>
          </cell>
        </row>
        <row r="294">
          <cell r="A294">
            <v>82786</v>
          </cell>
        </row>
        <row r="295">
          <cell r="A295">
            <v>82787</v>
          </cell>
        </row>
        <row r="296">
          <cell r="A296">
            <v>83104</v>
          </cell>
        </row>
        <row r="297">
          <cell r="A297">
            <v>84000</v>
          </cell>
        </row>
        <row r="298">
          <cell r="A298">
            <v>84001</v>
          </cell>
        </row>
        <row r="299">
          <cell r="A299">
            <v>84002</v>
          </cell>
        </row>
        <row r="300">
          <cell r="A300">
            <v>84003</v>
          </cell>
        </row>
        <row r="301">
          <cell r="A301">
            <v>84004</v>
          </cell>
        </row>
        <row r="302">
          <cell r="A302">
            <v>84005</v>
          </cell>
        </row>
        <row r="303">
          <cell r="A303">
            <v>84006</v>
          </cell>
        </row>
        <row r="304">
          <cell r="A304">
            <v>84007</v>
          </cell>
        </row>
        <row r="305">
          <cell r="A305">
            <v>84008</v>
          </cell>
        </row>
        <row r="306">
          <cell r="A306">
            <v>84009</v>
          </cell>
        </row>
        <row r="307">
          <cell r="A307">
            <v>84010</v>
          </cell>
        </row>
        <row r="308">
          <cell r="A308">
            <v>84011</v>
          </cell>
        </row>
        <row r="309">
          <cell r="A309">
            <v>84012</v>
          </cell>
        </row>
        <row r="310">
          <cell r="A310">
            <v>84013</v>
          </cell>
        </row>
        <row r="311">
          <cell r="A311">
            <v>84014</v>
          </cell>
        </row>
        <row r="312">
          <cell r="A312">
            <v>84015</v>
          </cell>
        </row>
        <row r="313">
          <cell r="A313">
            <v>84016</v>
          </cell>
        </row>
        <row r="314">
          <cell r="A314">
            <v>84017</v>
          </cell>
        </row>
        <row r="315">
          <cell r="A315">
            <v>84018</v>
          </cell>
        </row>
        <row r="316">
          <cell r="A316">
            <v>84020</v>
          </cell>
        </row>
        <row r="317">
          <cell r="A317">
            <v>84021</v>
          </cell>
        </row>
        <row r="318">
          <cell r="A318">
            <v>84022</v>
          </cell>
        </row>
        <row r="319">
          <cell r="A319">
            <v>84023</v>
          </cell>
        </row>
        <row r="320">
          <cell r="A320">
            <v>84024</v>
          </cell>
        </row>
        <row r="321">
          <cell r="A321">
            <v>84025</v>
          </cell>
        </row>
        <row r="322">
          <cell r="A322">
            <v>84028</v>
          </cell>
        </row>
        <row r="323">
          <cell r="A323">
            <v>84029</v>
          </cell>
        </row>
        <row r="324">
          <cell r="A324">
            <v>84030</v>
          </cell>
        </row>
        <row r="325">
          <cell r="A325">
            <v>84031</v>
          </cell>
        </row>
        <row r="326">
          <cell r="A326">
            <v>84032</v>
          </cell>
        </row>
        <row r="327">
          <cell r="A327">
            <v>84033</v>
          </cell>
        </row>
        <row r="328">
          <cell r="A328">
            <v>84034</v>
          </cell>
        </row>
        <row r="329">
          <cell r="A329">
            <v>84035</v>
          </cell>
        </row>
        <row r="330">
          <cell r="A330">
            <v>84036</v>
          </cell>
        </row>
        <row r="331">
          <cell r="A331">
            <v>84037</v>
          </cell>
        </row>
        <row r="332">
          <cell r="A332">
            <v>84038</v>
          </cell>
        </row>
        <row r="333">
          <cell r="A333">
            <v>84039</v>
          </cell>
        </row>
        <row r="334">
          <cell r="A334">
            <v>84040</v>
          </cell>
        </row>
        <row r="335">
          <cell r="A335">
            <v>84041</v>
          </cell>
        </row>
        <row r="336">
          <cell r="A336">
            <v>84042</v>
          </cell>
        </row>
        <row r="337">
          <cell r="A337">
            <v>84043</v>
          </cell>
        </row>
        <row r="338">
          <cell r="A338">
            <v>84044</v>
          </cell>
        </row>
        <row r="339">
          <cell r="A339">
            <v>84045</v>
          </cell>
        </row>
        <row r="340">
          <cell r="A340">
            <v>84047</v>
          </cell>
        </row>
        <row r="341">
          <cell r="A341">
            <v>84048</v>
          </cell>
        </row>
        <row r="342">
          <cell r="A342">
            <v>84049</v>
          </cell>
        </row>
        <row r="343">
          <cell r="A343">
            <v>84050</v>
          </cell>
        </row>
        <row r="344">
          <cell r="A344">
            <v>84051</v>
          </cell>
        </row>
        <row r="345">
          <cell r="A345">
            <v>84052</v>
          </cell>
        </row>
        <row r="346">
          <cell r="A346">
            <v>84053</v>
          </cell>
        </row>
        <row r="347">
          <cell r="A347">
            <v>84054</v>
          </cell>
        </row>
        <row r="348">
          <cell r="A348">
            <v>84055</v>
          </cell>
        </row>
        <row r="349">
          <cell r="A349">
            <v>84056</v>
          </cell>
        </row>
        <row r="350">
          <cell r="A350">
            <v>84057</v>
          </cell>
        </row>
        <row r="351">
          <cell r="A351">
            <v>84058</v>
          </cell>
        </row>
        <row r="352">
          <cell r="A352">
            <v>84059</v>
          </cell>
        </row>
        <row r="353">
          <cell r="A353">
            <v>84060</v>
          </cell>
        </row>
        <row r="354">
          <cell r="A354">
            <v>84061</v>
          </cell>
        </row>
        <row r="355">
          <cell r="A355">
            <v>84062</v>
          </cell>
        </row>
        <row r="356">
          <cell r="A356">
            <v>84063</v>
          </cell>
        </row>
        <row r="357">
          <cell r="A357">
            <v>84064</v>
          </cell>
        </row>
        <row r="358">
          <cell r="A358">
            <v>84065</v>
          </cell>
        </row>
        <row r="359">
          <cell r="A359">
            <v>84066</v>
          </cell>
        </row>
        <row r="360">
          <cell r="A360">
            <v>84067</v>
          </cell>
        </row>
        <row r="361">
          <cell r="A361">
            <v>84068</v>
          </cell>
        </row>
        <row r="362">
          <cell r="A362">
            <v>84070</v>
          </cell>
        </row>
        <row r="363">
          <cell r="A363">
            <v>84071</v>
          </cell>
        </row>
        <row r="364">
          <cell r="A364">
            <v>84072</v>
          </cell>
        </row>
        <row r="365">
          <cell r="A365">
            <v>84073</v>
          </cell>
        </row>
        <row r="366">
          <cell r="A366">
            <v>84074</v>
          </cell>
        </row>
        <row r="367">
          <cell r="A367">
            <v>84075</v>
          </cell>
        </row>
        <row r="368">
          <cell r="A368">
            <v>84076</v>
          </cell>
        </row>
        <row r="369">
          <cell r="A369">
            <v>84077</v>
          </cell>
        </row>
        <row r="370">
          <cell r="A370">
            <v>84078</v>
          </cell>
        </row>
        <row r="371">
          <cell r="A371">
            <v>84079</v>
          </cell>
        </row>
        <row r="372">
          <cell r="A372">
            <v>84080</v>
          </cell>
        </row>
        <row r="373">
          <cell r="A373">
            <v>84081</v>
          </cell>
        </row>
        <row r="374">
          <cell r="A374">
            <v>84082</v>
          </cell>
        </row>
        <row r="375">
          <cell r="A375">
            <v>84083</v>
          </cell>
        </row>
        <row r="376">
          <cell r="A376">
            <v>84084</v>
          </cell>
        </row>
        <row r="377">
          <cell r="A377">
            <v>84085</v>
          </cell>
        </row>
        <row r="378">
          <cell r="A378">
            <v>84086</v>
          </cell>
        </row>
        <row r="379">
          <cell r="A379">
            <v>84087</v>
          </cell>
        </row>
        <row r="380">
          <cell r="A380">
            <v>84088</v>
          </cell>
        </row>
        <row r="381">
          <cell r="A381">
            <v>84090</v>
          </cell>
        </row>
        <row r="382">
          <cell r="A382">
            <v>84091</v>
          </cell>
        </row>
        <row r="383">
          <cell r="A383">
            <v>84092</v>
          </cell>
        </row>
        <row r="384">
          <cell r="A384">
            <v>84093</v>
          </cell>
        </row>
        <row r="385">
          <cell r="A385">
            <v>84094</v>
          </cell>
        </row>
        <row r="386">
          <cell r="A386">
            <v>84095</v>
          </cell>
        </row>
        <row r="387">
          <cell r="A387">
            <v>84096</v>
          </cell>
        </row>
        <row r="388">
          <cell r="A388">
            <v>84097</v>
          </cell>
        </row>
        <row r="389">
          <cell r="A389">
            <v>84099</v>
          </cell>
        </row>
        <row r="390">
          <cell r="A390">
            <v>84100</v>
          </cell>
        </row>
        <row r="391">
          <cell r="A391">
            <v>84101</v>
          </cell>
        </row>
        <row r="392">
          <cell r="A392">
            <v>84102</v>
          </cell>
        </row>
        <row r="393">
          <cell r="A393">
            <v>84103</v>
          </cell>
        </row>
        <row r="394">
          <cell r="A394">
            <v>84105</v>
          </cell>
        </row>
        <row r="395">
          <cell r="A395">
            <v>84106</v>
          </cell>
        </row>
        <row r="396">
          <cell r="A396">
            <v>84107</v>
          </cell>
        </row>
        <row r="397">
          <cell r="A397">
            <v>84108</v>
          </cell>
        </row>
        <row r="398">
          <cell r="A398">
            <v>84109</v>
          </cell>
        </row>
        <row r="399">
          <cell r="A399">
            <v>84110</v>
          </cell>
        </row>
        <row r="400">
          <cell r="A400">
            <v>84111</v>
          </cell>
        </row>
        <row r="401">
          <cell r="A401">
            <v>84114</v>
          </cell>
        </row>
        <row r="402">
          <cell r="A402">
            <v>84115</v>
          </cell>
        </row>
        <row r="403">
          <cell r="A403">
            <v>84117</v>
          </cell>
        </row>
        <row r="404">
          <cell r="A404">
            <v>84118</v>
          </cell>
        </row>
        <row r="405">
          <cell r="A405">
            <v>84119</v>
          </cell>
        </row>
        <row r="406">
          <cell r="A406">
            <v>84120</v>
          </cell>
        </row>
        <row r="407">
          <cell r="A407">
            <v>84121</v>
          </cell>
        </row>
        <row r="408">
          <cell r="A408">
            <v>84125</v>
          </cell>
        </row>
        <row r="409">
          <cell r="A409">
            <v>84130</v>
          </cell>
        </row>
        <row r="410">
          <cell r="A410">
            <v>84135</v>
          </cell>
        </row>
        <row r="411">
          <cell r="A411">
            <v>84136</v>
          </cell>
        </row>
        <row r="412">
          <cell r="A412">
            <v>84137</v>
          </cell>
        </row>
        <row r="413">
          <cell r="A413">
            <v>84138</v>
          </cell>
        </row>
        <row r="414">
          <cell r="A414">
            <v>84140</v>
          </cell>
        </row>
        <row r="415">
          <cell r="A415">
            <v>84142</v>
          </cell>
        </row>
        <row r="416">
          <cell r="A416">
            <v>84143</v>
          </cell>
        </row>
        <row r="417">
          <cell r="A417">
            <v>84144</v>
          </cell>
        </row>
        <row r="418">
          <cell r="A418">
            <v>84145</v>
          </cell>
        </row>
        <row r="419">
          <cell r="A419">
            <v>84146</v>
          </cell>
        </row>
        <row r="420">
          <cell r="A420">
            <v>84147</v>
          </cell>
        </row>
        <row r="421">
          <cell r="A421">
            <v>84148</v>
          </cell>
        </row>
        <row r="422">
          <cell r="A422">
            <v>84149</v>
          </cell>
        </row>
        <row r="423">
          <cell r="A423">
            <v>84150</v>
          </cell>
        </row>
        <row r="424">
          <cell r="A424">
            <v>84151</v>
          </cell>
        </row>
        <row r="425">
          <cell r="A425">
            <v>84152</v>
          </cell>
        </row>
        <row r="426">
          <cell r="A426">
            <v>84155</v>
          </cell>
        </row>
        <row r="427">
          <cell r="A427">
            <v>84160</v>
          </cell>
        </row>
        <row r="428">
          <cell r="A428">
            <v>84161</v>
          </cell>
        </row>
        <row r="429">
          <cell r="A429">
            <v>84162</v>
          </cell>
        </row>
        <row r="430">
          <cell r="A430">
            <v>84163</v>
          </cell>
        </row>
        <row r="431">
          <cell r="A431">
            <v>84168</v>
          </cell>
        </row>
        <row r="432">
          <cell r="A432">
            <v>84169</v>
          </cell>
        </row>
        <row r="433">
          <cell r="A433">
            <v>84170</v>
          </cell>
        </row>
        <row r="434">
          <cell r="A434">
            <v>84171</v>
          </cell>
        </row>
        <row r="435">
          <cell r="A435">
            <v>84172</v>
          </cell>
        </row>
        <row r="436">
          <cell r="A436">
            <v>84173</v>
          </cell>
        </row>
        <row r="437">
          <cell r="A437">
            <v>84174</v>
          </cell>
        </row>
        <row r="438">
          <cell r="A438">
            <v>84175</v>
          </cell>
        </row>
        <row r="439">
          <cell r="A439">
            <v>84176</v>
          </cell>
        </row>
        <row r="440">
          <cell r="A440">
            <v>84177</v>
          </cell>
        </row>
        <row r="441">
          <cell r="A441">
            <v>84178</v>
          </cell>
        </row>
        <row r="442">
          <cell r="A442">
            <v>84179</v>
          </cell>
        </row>
        <row r="443">
          <cell r="A443">
            <v>84180</v>
          </cell>
        </row>
        <row r="444">
          <cell r="A444">
            <v>84181</v>
          </cell>
        </row>
        <row r="445">
          <cell r="A445">
            <v>84182</v>
          </cell>
        </row>
        <row r="446">
          <cell r="A446">
            <v>84183</v>
          </cell>
        </row>
        <row r="447">
          <cell r="A447">
            <v>84185</v>
          </cell>
        </row>
        <row r="448">
          <cell r="A448">
            <v>84190</v>
          </cell>
        </row>
        <row r="449">
          <cell r="A449">
            <v>84195</v>
          </cell>
        </row>
        <row r="450">
          <cell r="A450">
            <v>84196</v>
          </cell>
        </row>
        <row r="451">
          <cell r="A451">
            <v>84197</v>
          </cell>
        </row>
        <row r="452">
          <cell r="A452">
            <v>84198</v>
          </cell>
        </row>
        <row r="453">
          <cell r="A453">
            <v>84200</v>
          </cell>
        </row>
        <row r="454">
          <cell r="A454">
            <v>84201</v>
          </cell>
        </row>
        <row r="455">
          <cell r="A455">
            <v>84202</v>
          </cell>
        </row>
        <row r="456">
          <cell r="A456">
            <v>84203</v>
          </cell>
        </row>
        <row r="457">
          <cell r="A457">
            <v>84205</v>
          </cell>
        </row>
        <row r="458">
          <cell r="A458">
            <v>84206</v>
          </cell>
        </row>
        <row r="459">
          <cell r="A459">
            <v>84207</v>
          </cell>
        </row>
        <row r="460">
          <cell r="A460">
            <v>84210</v>
          </cell>
        </row>
        <row r="461">
          <cell r="A461">
            <v>84213</v>
          </cell>
        </row>
        <row r="462">
          <cell r="A462">
            <v>84214</v>
          </cell>
        </row>
        <row r="463">
          <cell r="A463">
            <v>84215</v>
          </cell>
        </row>
        <row r="464">
          <cell r="A464">
            <v>84216</v>
          </cell>
        </row>
        <row r="465">
          <cell r="A465">
            <v>84217</v>
          </cell>
        </row>
        <row r="466">
          <cell r="A466">
            <v>84219</v>
          </cell>
        </row>
        <row r="467">
          <cell r="A467">
            <v>84220</v>
          </cell>
        </row>
        <row r="468">
          <cell r="A468">
            <v>84221</v>
          </cell>
        </row>
        <row r="469">
          <cell r="A469">
            <v>84222</v>
          </cell>
        </row>
        <row r="470">
          <cell r="A470">
            <v>84223</v>
          </cell>
        </row>
        <row r="471">
          <cell r="A471">
            <v>84224</v>
          </cell>
        </row>
        <row r="472">
          <cell r="A472">
            <v>84225</v>
          </cell>
        </row>
        <row r="473">
          <cell r="A473">
            <v>84226</v>
          </cell>
        </row>
        <row r="474">
          <cell r="A474">
            <v>84227</v>
          </cell>
        </row>
        <row r="475">
          <cell r="A475">
            <v>84228</v>
          </cell>
        </row>
        <row r="476">
          <cell r="A476">
            <v>84229</v>
          </cell>
        </row>
        <row r="477">
          <cell r="A477">
            <v>84231</v>
          </cell>
        </row>
        <row r="478">
          <cell r="A478">
            <v>84232</v>
          </cell>
        </row>
        <row r="479">
          <cell r="A479">
            <v>84233</v>
          </cell>
        </row>
        <row r="480">
          <cell r="A480">
            <v>84234</v>
          </cell>
        </row>
        <row r="481">
          <cell r="A481">
            <v>84235</v>
          </cell>
        </row>
        <row r="482">
          <cell r="A482">
            <v>84236</v>
          </cell>
        </row>
        <row r="483">
          <cell r="A483">
            <v>84237</v>
          </cell>
        </row>
        <row r="484">
          <cell r="A484">
            <v>84238</v>
          </cell>
        </row>
        <row r="485">
          <cell r="A485">
            <v>84239</v>
          </cell>
        </row>
        <row r="486">
          <cell r="A486">
            <v>84240</v>
          </cell>
        </row>
        <row r="487">
          <cell r="A487">
            <v>84241</v>
          </cell>
        </row>
        <row r="488">
          <cell r="A488">
            <v>84245</v>
          </cell>
        </row>
        <row r="489">
          <cell r="A489">
            <v>84250</v>
          </cell>
        </row>
        <row r="490">
          <cell r="A490">
            <v>84260</v>
          </cell>
        </row>
        <row r="491">
          <cell r="A491">
            <v>84261</v>
          </cell>
        </row>
        <row r="492">
          <cell r="A492">
            <v>84264</v>
          </cell>
        </row>
        <row r="493">
          <cell r="A493">
            <v>84265</v>
          </cell>
        </row>
        <row r="494">
          <cell r="A494">
            <v>84266</v>
          </cell>
        </row>
        <row r="495">
          <cell r="A495">
            <v>84267</v>
          </cell>
        </row>
        <row r="496">
          <cell r="A496">
            <v>84268</v>
          </cell>
        </row>
        <row r="497">
          <cell r="A497">
            <v>84269</v>
          </cell>
        </row>
        <row r="498">
          <cell r="A498">
            <v>84270</v>
          </cell>
        </row>
        <row r="499">
          <cell r="A499">
            <v>84271</v>
          </cell>
        </row>
        <row r="500">
          <cell r="A500">
            <v>84273</v>
          </cell>
        </row>
        <row r="501">
          <cell r="A501">
            <v>84274</v>
          </cell>
        </row>
        <row r="502">
          <cell r="A502">
            <v>84275</v>
          </cell>
        </row>
        <row r="503">
          <cell r="A503">
            <v>84276</v>
          </cell>
        </row>
        <row r="504">
          <cell r="A504">
            <v>84277</v>
          </cell>
        </row>
        <row r="505">
          <cell r="A505">
            <v>84279</v>
          </cell>
        </row>
        <row r="506">
          <cell r="A506">
            <v>84280</v>
          </cell>
        </row>
        <row r="507">
          <cell r="A507">
            <v>84281</v>
          </cell>
        </row>
        <row r="508">
          <cell r="A508">
            <v>84282</v>
          </cell>
        </row>
        <row r="509">
          <cell r="A509">
            <v>84283</v>
          </cell>
        </row>
        <row r="510">
          <cell r="A510">
            <v>84284</v>
          </cell>
        </row>
        <row r="511">
          <cell r="A511">
            <v>84286</v>
          </cell>
        </row>
        <row r="512">
          <cell r="A512">
            <v>84287</v>
          </cell>
        </row>
        <row r="513">
          <cell r="A513">
            <v>84288</v>
          </cell>
        </row>
        <row r="514">
          <cell r="A514">
            <v>84289</v>
          </cell>
        </row>
        <row r="515">
          <cell r="A515">
            <v>84290</v>
          </cell>
        </row>
        <row r="516">
          <cell r="A516">
            <v>84291</v>
          </cell>
        </row>
        <row r="517">
          <cell r="A517">
            <v>84292</v>
          </cell>
        </row>
        <row r="518">
          <cell r="A518">
            <v>84293</v>
          </cell>
        </row>
        <row r="519">
          <cell r="A519">
            <v>84294</v>
          </cell>
        </row>
        <row r="520">
          <cell r="A520">
            <v>84295</v>
          </cell>
        </row>
        <row r="521">
          <cell r="A521">
            <v>84296</v>
          </cell>
        </row>
        <row r="522">
          <cell r="A522">
            <v>84297</v>
          </cell>
        </row>
        <row r="523">
          <cell r="A523">
            <v>84298</v>
          </cell>
        </row>
        <row r="524">
          <cell r="A524">
            <v>84300</v>
          </cell>
        </row>
        <row r="525">
          <cell r="A525">
            <v>84301</v>
          </cell>
        </row>
        <row r="526">
          <cell r="A526">
            <v>84302</v>
          </cell>
        </row>
        <row r="527">
          <cell r="A527">
            <v>84303</v>
          </cell>
        </row>
        <row r="528">
          <cell r="A528">
            <v>84304</v>
          </cell>
        </row>
        <row r="529">
          <cell r="A529">
            <v>84305</v>
          </cell>
        </row>
        <row r="530">
          <cell r="A530">
            <v>84306</v>
          </cell>
        </row>
        <row r="531">
          <cell r="A531">
            <v>84308</v>
          </cell>
        </row>
        <row r="532">
          <cell r="A532">
            <v>84309</v>
          </cell>
        </row>
        <row r="533">
          <cell r="A533">
            <v>84310</v>
          </cell>
        </row>
        <row r="534">
          <cell r="A534">
            <v>84311</v>
          </cell>
        </row>
        <row r="535">
          <cell r="A535">
            <v>84312</v>
          </cell>
        </row>
        <row r="536">
          <cell r="A536">
            <v>84314</v>
          </cell>
        </row>
        <row r="537">
          <cell r="A537">
            <v>84315</v>
          </cell>
        </row>
        <row r="538">
          <cell r="A538">
            <v>84316</v>
          </cell>
        </row>
        <row r="539">
          <cell r="A539">
            <v>84317</v>
          </cell>
        </row>
        <row r="540">
          <cell r="A540">
            <v>84320</v>
          </cell>
        </row>
        <row r="541">
          <cell r="A541">
            <v>84325</v>
          </cell>
        </row>
        <row r="542">
          <cell r="A542">
            <v>84330</v>
          </cell>
        </row>
        <row r="543">
          <cell r="A543">
            <v>84331</v>
          </cell>
        </row>
        <row r="544">
          <cell r="A544">
            <v>84332</v>
          </cell>
        </row>
        <row r="545">
          <cell r="A545">
            <v>84333</v>
          </cell>
        </row>
        <row r="546">
          <cell r="A546">
            <v>84334</v>
          </cell>
        </row>
        <row r="547">
          <cell r="A547">
            <v>84335</v>
          </cell>
        </row>
        <row r="548">
          <cell r="A548">
            <v>84336</v>
          </cell>
        </row>
        <row r="549">
          <cell r="A549">
            <v>84337</v>
          </cell>
        </row>
        <row r="550">
          <cell r="A550">
            <v>84338</v>
          </cell>
        </row>
        <row r="551">
          <cell r="A551">
            <v>84339</v>
          </cell>
        </row>
        <row r="552">
          <cell r="A552">
            <v>84340</v>
          </cell>
        </row>
        <row r="553">
          <cell r="A553">
            <v>84341</v>
          </cell>
        </row>
        <row r="554">
          <cell r="A554">
            <v>84345</v>
          </cell>
        </row>
        <row r="555">
          <cell r="A555">
            <v>84347</v>
          </cell>
        </row>
        <row r="556">
          <cell r="A556">
            <v>84348</v>
          </cell>
        </row>
        <row r="557">
          <cell r="A557">
            <v>84349</v>
          </cell>
        </row>
        <row r="558">
          <cell r="A558">
            <v>84350</v>
          </cell>
        </row>
        <row r="559">
          <cell r="A559">
            <v>84351</v>
          </cell>
        </row>
        <row r="560">
          <cell r="A560">
            <v>84352</v>
          </cell>
        </row>
        <row r="561">
          <cell r="A561">
            <v>84355</v>
          </cell>
        </row>
        <row r="562">
          <cell r="A562">
            <v>84356</v>
          </cell>
        </row>
        <row r="563">
          <cell r="A563">
            <v>84360</v>
          </cell>
        </row>
        <row r="564">
          <cell r="A564">
            <v>84365</v>
          </cell>
        </row>
        <row r="565">
          <cell r="A565">
            <v>84370</v>
          </cell>
        </row>
        <row r="566">
          <cell r="A566">
            <v>84375</v>
          </cell>
        </row>
        <row r="567">
          <cell r="A567">
            <v>84379</v>
          </cell>
        </row>
        <row r="568">
          <cell r="A568">
            <v>84380</v>
          </cell>
        </row>
        <row r="569">
          <cell r="A569">
            <v>84382</v>
          </cell>
        </row>
        <row r="570">
          <cell r="A570">
            <v>84385</v>
          </cell>
        </row>
        <row r="571">
          <cell r="A571">
            <v>84386</v>
          </cell>
        </row>
        <row r="572">
          <cell r="A572">
            <v>84387</v>
          </cell>
        </row>
        <row r="573">
          <cell r="A573">
            <v>84388</v>
          </cell>
        </row>
        <row r="574">
          <cell r="A574">
            <v>84390</v>
          </cell>
        </row>
        <row r="575">
          <cell r="A575">
            <v>84391</v>
          </cell>
        </row>
        <row r="576">
          <cell r="A576">
            <v>84392</v>
          </cell>
        </row>
        <row r="577">
          <cell r="A577">
            <v>84393</v>
          </cell>
        </row>
        <row r="578">
          <cell r="A578">
            <v>84394</v>
          </cell>
        </row>
        <row r="579">
          <cell r="A579">
            <v>84395</v>
          </cell>
        </row>
        <row r="580">
          <cell r="A580">
            <v>84396</v>
          </cell>
        </row>
        <row r="581">
          <cell r="A581">
            <v>84397</v>
          </cell>
        </row>
        <row r="582">
          <cell r="A582">
            <v>84398</v>
          </cell>
        </row>
        <row r="583">
          <cell r="A583">
            <v>84399</v>
          </cell>
        </row>
        <row r="584">
          <cell r="A584">
            <v>84400</v>
          </cell>
        </row>
        <row r="585">
          <cell r="A585">
            <v>84401</v>
          </cell>
        </row>
        <row r="586">
          <cell r="A586">
            <v>84402</v>
          </cell>
        </row>
        <row r="587">
          <cell r="A587">
            <v>84403</v>
          </cell>
        </row>
        <row r="588">
          <cell r="A588">
            <v>84404</v>
          </cell>
        </row>
        <row r="589">
          <cell r="A589">
            <v>84405</v>
          </cell>
        </row>
        <row r="590">
          <cell r="A590">
            <v>84406</v>
          </cell>
        </row>
        <row r="591">
          <cell r="A591">
            <v>84407</v>
          </cell>
        </row>
        <row r="592">
          <cell r="A592">
            <v>84408</v>
          </cell>
        </row>
        <row r="593">
          <cell r="A593">
            <v>84409</v>
          </cell>
        </row>
        <row r="594">
          <cell r="A594">
            <v>84410</v>
          </cell>
        </row>
        <row r="595">
          <cell r="A595">
            <v>84411</v>
          </cell>
        </row>
        <row r="596">
          <cell r="A596">
            <v>84412</v>
          </cell>
        </row>
        <row r="597">
          <cell r="A597">
            <v>84413</v>
          </cell>
        </row>
        <row r="598">
          <cell r="A598">
            <v>84414</v>
          </cell>
        </row>
        <row r="599">
          <cell r="A599">
            <v>84415</v>
          </cell>
        </row>
        <row r="600">
          <cell r="A600">
            <v>84416</v>
          </cell>
        </row>
        <row r="601">
          <cell r="A601">
            <v>84417</v>
          </cell>
        </row>
        <row r="602">
          <cell r="A602">
            <v>84418</v>
          </cell>
        </row>
        <row r="603">
          <cell r="A603">
            <v>84419</v>
          </cell>
        </row>
        <row r="604">
          <cell r="A604">
            <v>84420</v>
          </cell>
        </row>
        <row r="605">
          <cell r="A605">
            <v>84421</v>
          </cell>
        </row>
        <row r="606">
          <cell r="A606">
            <v>84422</v>
          </cell>
        </row>
        <row r="607">
          <cell r="A607">
            <v>84423</v>
          </cell>
        </row>
        <row r="608">
          <cell r="A608">
            <v>84425</v>
          </cell>
        </row>
        <row r="609">
          <cell r="A609">
            <v>84426</v>
          </cell>
        </row>
        <row r="610">
          <cell r="A610">
            <v>84427</v>
          </cell>
        </row>
        <row r="611">
          <cell r="A611">
            <v>84428</v>
          </cell>
        </row>
        <row r="612">
          <cell r="A612">
            <v>84429</v>
          </cell>
        </row>
        <row r="613">
          <cell r="A613">
            <v>84430</v>
          </cell>
        </row>
        <row r="614">
          <cell r="A614">
            <v>84431</v>
          </cell>
        </row>
        <row r="615">
          <cell r="A615">
            <v>84432</v>
          </cell>
        </row>
        <row r="616">
          <cell r="A616">
            <v>84433</v>
          </cell>
        </row>
        <row r="617">
          <cell r="A617">
            <v>84434</v>
          </cell>
        </row>
        <row r="618">
          <cell r="A618">
            <v>84435</v>
          </cell>
        </row>
        <row r="619">
          <cell r="A619">
            <v>84436</v>
          </cell>
        </row>
        <row r="620">
          <cell r="A620">
            <v>84437</v>
          </cell>
        </row>
        <row r="621">
          <cell r="A621">
            <v>84438</v>
          </cell>
        </row>
        <row r="622">
          <cell r="A622">
            <v>84439</v>
          </cell>
        </row>
        <row r="623">
          <cell r="A623">
            <v>84440</v>
          </cell>
        </row>
        <row r="624">
          <cell r="A624">
            <v>84441</v>
          </cell>
        </row>
        <row r="625">
          <cell r="A625">
            <v>84442</v>
          </cell>
        </row>
        <row r="626">
          <cell r="A626">
            <v>84443</v>
          </cell>
        </row>
        <row r="627">
          <cell r="A627">
            <v>84444</v>
          </cell>
        </row>
        <row r="628">
          <cell r="A628">
            <v>84445</v>
          </cell>
        </row>
        <row r="629">
          <cell r="A629">
            <v>84446</v>
          </cell>
        </row>
        <row r="630">
          <cell r="A630">
            <v>84447</v>
          </cell>
        </row>
        <row r="631">
          <cell r="A631">
            <v>84448</v>
          </cell>
        </row>
        <row r="632">
          <cell r="A632">
            <v>84449</v>
          </cell>
        </row>
        <row r="633">
          <cell r="A633">
            <v>84450</v>
          </cell>
        </row>
        <row r="634">
          <cell r="A634">
            <v>84451</v>
          </cell>
        </row>
        <row r="635">
          <cell r="A635">
            <v>84452</v>
          </cell>
        </row>
        <row r="636">
          <cell r="A636">
            <v>84453</v>
          </cell>
        </row>
        <row r="637">
          <cell r="A637">
            <v>84456</v>
          </cell>
        </row>
        <row r="638">
          <cell r="A638">
            <v>84457</v>
          </cell>
        </row>
        <row r="639">
          <cell r="A639">
            <v>84458</v>
          </cell>
        </row>
        <row r="640">
          <cell r="A640">
            <v>84459</v>
          </cell>
        </row>
        <row r="641">
          <cell r="A641">
            <v>84460</v>
          </cell>
        </row>
        <row r="642">
          <cell r="A642">
            <v>84461</v>
          </cell>
        </row>
        <row r="643">
          <cell r="A643">
            <v>84462</v>
          </cell>
        </row>
        <row r="644">
          <cell r="A644">
            <v>84463</v>
          </cell>
        </row>
        <row r="645">
          <cell r="A645">
            <v>84464</v>
          </cell>
        </row>
        <row r="646">
          <cell r="A646">
            <v>84465</v>
          </cell>
        </row>
        <row r="647">
          <cell r="A647">
            <v>84466</v>
          </cell>
        </row>
        <row r="648">
          <cell r="A648">
            <v>84467</v>
          </cell>
        </row>
        <row r="649">
          <cell r="A649">
            <v>84468</v>
          </cell>
        </row>
        <row r="650">
          <cell r="A650">
            <v>84469</v>
          </cell>
        </row>
        <row r="651">
          <cell r="A651">
            <v>84470</v>
          </cell>
        </row>
        <row r="652">
          <cell r="A652">
            <v>84471</v>
          </cell>
        </row>
        <row r="653">
          <cell r="A653">
            <v>84472</v>
          </cell>
        </row>
        <row r="654">
          <cell r="A654">
            <v>84473</v>
          </cell>
        </row>
        <row r="655">
          <cell r="A655">
            <v>84474</v>
          </cell>
        </row>
        <row r="656">
          <cell r="A656">
            <v>84475</v>
          </cell>
        </row>
        <row r="657">
          <cell r="A657">
            <v>84476</v>
          </cell>
        </row>
        <row r="658">
          <cell r="A658">
            <v>84478</v>
          </cell>
        </row>
        <row r="659">
          <cell r="A659">
            <v>84479</v>
          </cell>
        </row>
        <row r="660">
          <cell r="A660">
            <v>84480</v>
          </cell>
        </row>
        <row r="661">
          <cell r="A661">
            <v>84481</v>
          </cell>
        </row>
        <row r="662">
          <cell r="A662">
            <v>84482</v>
          </cell>
        </row>
        <row r="663">
          <cell r="A663">
            <v>84483</v>
          </cell>
        </row>
        <row r="664">
          <cell r="A664">
            <v>84484</v>
          </cell>
        </row>
        <row r="665">
          <cell r="A665">
            <v>84485</v>
          </cell>
        </row>
        <row r="666">
          <cell r="A666">
            <v>84486</v>
          </cell>
        </row>
        <row r="667">
          <cell r="A667">
            <v>84487</v>
          </cell>
        </row>
        <row r="668">
          <cell r="A668">
            <v>84488</v>
          </cell>
        </row>
        <row r="669">
          <cell r="A669">
            <v>84489</v>
          </cell>
        </row>
        <row r="670">
          <cell r="A670">
            <v>84490</v>
          </cell>
        </row>
        <row r="671">
          <cell r="A671">
            <v>84491</v>
          </cell>
        </row>
        <row r="672">
          <cell r="A672">
            <v>84492</v>
          </cell>
        </row>
        <row r="673">
          <cell r="A673">
            <v>84493</v>
          </cell>
        </row>
        <row r="674">
          <cell r="A674">
            <v>84494</v>
          </cell>
        </row>
        <row r="675">
          <cell r="A675">
            <v>84495</v>
          </cell>
        </row>
        <row r="676">
          <cell r="A676">
            <v>84497</v>
          </cell>
        </row>
        <row r="677">
          <cell r="A677">
            <v>84500</v>
          </cell>
        </row>
        <row r="678">
          <cell r="A678">
            <v>84505</v>
          </cell>
        </row>
        <row r="679">
          <cell r="A679">
            <v>84506</v>
          </cell>
        </row>
        <row r="680">
          <cell r="A680">
            <v>84510</v>
          </cell>
        </row>
        <row r="681">
          <cell r="A681">
            <v>84515</v>
          </cell>
        </row>
        <row r="682">
          <cell r="A682">
            <v>84516</v>
          </cell>
        </row>
        <row r="683">
          <cell r="A683">
            <v>84517</v>
          </cell>
        </row>
        <row r="684">
          <cell r="A684">
            <v>84518</v>
          </cell>
        </row>
        <row r="685">
          <cell r="A685">
            <v>84520</v>
          </cell>
        </row>
        <row r="686">
          <cell r="A686">
            <v>84525</v>
          </cell>
        </row>
        <row r="687">
          <cell r="A687">
            <v>84535</v>
          </cell>
        </row>
        <row r="688">
          <cell r="A688">
            <v>84540</v>
          </cell>
        </row>
        <row r="689">
          <cell r="A689">
            <v>84545</v>
          </cell>
        </row>
        <row r="690">
          <cell r="A690">
            <v>84546</v>
          </cell>
        </row>
        <row r="691">
          <cell r="A691">
            <v>84547</v>
          </cell>
        </row>
        <row r="692">
          <cell r="A692">
            <v>84548</v>
          </cell>
        </row>
        <row r="693">
          <cell r="A693">
            <v>84550</v>
          </cell>
        </row>
        <row r="694">
          <cell r="A694">
            <v>84555</v>
          </cell>
        </row>
        <row r="695">
          <cell r="A695">
            <v>84560</v>
          </cell>
        </row>
        <row r="696">
          <cell r="A696">
            <v>84565</v>
          </cell>
        </row>
        <row r="697">
          <cell r="A697">
            <v>84566</v>
          </cell>
        </row>
        <row r="698">
          <cell r="A698">
            <v>84567</v>
          </cell>
        </row>
        <row r="699">
          <cell r="A699">
            <v>84568</v>
          </cell>
        </row>
        <row r="700">
          <cell r="A700">
            <v>84569</v>
          </cell>
        </row>
        <row r="701">
          <cell r="A701">
            <v>84570</v>
          </cell>
        </row>
        <row r="702">
          <cell r="A702">
            <v>84572</v>
          </cell>
        </row>
        <row r="703">
          <cell r="A703">
            <v>84573</v>
          </cell>
        </row>
        <row r="704">
          <cell r="A704">
            <v>84575</v>
          </cell>
        </row>
        <row r="705">
          <cell r="A705">
            <v>84576</v>
          </cell>
        </row>
        <row r="706">
          <cell r="A706">
            <v>84577</v>
          </cell>
        </row>
        <row r="707">
          <cell r="A707">
            <v>84578</v>
          </cell>
        </row>
        <row r="708">
          <cell r="A708">
            <v>84579</v>
          </cell>
        </row>
        <row r="709">
          <cell r="A709">
            <v>84580</v>
          </cell>
        </row>
        <row r="710">
          <cell r="A710">
            <v>84581</v>
          </cell>
        </row>
        <row r="711">
          <cell r="A711">
            <v>84582</v>
          </cell>
        </row>
        <row r="712">
          <cell r="A712">
            <v>84583</v>
          </cell>
        </row>
        <row r="713">
          <cell r="A713">
            <v>84584</v>
          </cell>
        </row>
        <row r="714">
          <cell r="A714">
            <v>84585</v>
          </cell>
        </row>
        <row r="715">
          <cell r="A715">
            <v>84586</v>
          </cell>
        </row>
        <row r="716">
          <cell r="A716">
            <v>84587</v>
          </cell>
        </row>
        <row r="717">
          <cell r="A717">
            <v>84588</v>
          </cell>
        </row>
        <row r="718">
          <cell r="A718">
            <v>84590</v>
          </cell>
        </row>
        <row r="719">
          <cell r="A719">
            <v>84591</v>
          </cell>
        </row>
        <row r="720">
          <cell r="A720">
            <v>84592</v>
          </cell>
        </row>
        <row r="721">
          <cell r="A721">
            <v>84593</v>
          </cell>
        </row>
        <row r="722">
          <cell r="A722">
            <v>84594</v>
          </cell>
        </row>
        <row r="723">
          <cell r="A723">
            <v>84595</v>
          </cell>
        </row>
        <row r="724">
          <cell r="A724">
            <v>84596</v>
          </cell>
        </row>
        <row r="725">
          <cell r="A725">
            <v>84597</v>
          </cell>
        </row>
        <row r="726">
          <cell r="A726">
            <v>84598</v>
          </cell>
        </row>
        <row r="727">
          <cell r="A727">
            <v>84599</v>
          </cell>
        </row>
        <row r="728">
          <cell r="A728">
            <v>84600</v>
          </cell>
        </row>
        <row r="729">
          <cell r="A729">
            <v>84602</v>
          </cell>
        </row>
        <row r="730">
          <cell r="A730">
            <v>84603</v>
          </cell>
        </row>
        <row r="731">
          <cell r="A731">
            <v>84604</v>
          </cell>
        </row>
        <row r="732">
          <cell r="A732">
            <v>84605</v>
          </cell>
        </row>
        <row r="733">
          <cell r="A733">
            <v>84610</v>
          </cell>
        </row>
        <row r="734">
          <cell r="A734">
            <v>84615</v>
          </cell>
        </row>
        <row r="735">
          <cell r="A735">
            <v>84616</v>
          </cell>
        </row>
        <row r="736">
          <cell r="A736">
            <v>84617</v>
          </cell>
        </row>
        <row r="737">
          <cell r="A737">
            <v>84618</v>
          </cell>
        </row>
        <row r="738">
          <cell r="A738">
            <v>84619</v>
          </cell>
        </row>
        <row r="739">
          <cell r="A739">
            <v>84620</v>
          </cell>
        </row>
        <row r="740">
          <cell r="A740">
            <v>84621</v>
          </cell>
        </row>
        <row r="741">
          <cell r="A741">
            <v>84622</v>
          </cell>
        </row>
        <row r="742">
          <cell r="A742">
            <v>84623</v>
          </cell>
        </row>
        <row r="743">
          <cell r="A743">
            <v>84624</v>
          </cell>
        </row>
        <row r="744">
          <cell r="A744">
            <v>84625</v>
          </cell>
        </row>
        <row r="745">
          <cell r="A745">
            <v>84626</v>
          </cell>
        </row>
        <row r="746">
          <cell r="A746">
            <v>84627</v>
          </cell>
        </row>
        <row r="747">
          <cell r="A747">
            <v>84628</v>
          </cell>
        </row>
        <row r="748">
          <cell r="A748">
            <v>84629</v>
          </cell>
        </row>
        <row r="749">
          <cell r="A749">
            <v>84630</v>
          </cell>
        </row>
        <row r="750">
          <cell r="A750">
            <v>84631</v>
          </cell>
        </row>
        <row r="751">
          <cell r="A751">
            <v>84634</v>
          </cell>
        </row>
        <row r="752">
          <cell r="A752">
            <v>84635</v>
          </cell>
        </row>
        <row r="753">
          <cell r="A753">
            <v>84636</v>
          </cell>
        </row>
        <row r="754">
          <cell r="A754">
            <v>84637</v>
          </cell>
        </row>
        <row r="755">
          <cell r="A755">
            <v>84638</v>
          </cell>
        </row>
        <row r="756">
          <cell r="A756">
            <v>84639</v>
          </cell>
        </row>
        <row r="757">
          <cell r="A757">
            <v>84641</v>
          </cell>
        </row>
        <row r="758">
          <cell r="A758">
            <v>84642</v>
          </cell>
        </row>
        <row r="759">
          <cell r="A759">
            <v>84643</v>
          </cell>
        </row>
        <row r="760">
          <cell r="A760">
            <v>84644</v>
          </cell>
        </row>
        <row r="761">
          <cell r="A761">
            <v>84645</v>
          </cell>
        </row>
        <row r="762">
          <cell r="A762">
            <v>84646</v>
          </cell>
        </row>
        <row r="763">
          <cell r="A763">
            <v>84647</v>
          </cell>
        </row>
        <row r="764">
          <cell r="A764">
            <v>84648</v>
          </cell>
        </row>
        <row r="765">
          <cell r="A765">
            <v>84649</v>
          </cell>
        </row>
        <row r="766">
          <cell r="A766">
            <v>84650</v>
          </cell>
        </row>
        <row r="767">
          <cell r="A767">
            <v>84651</v>
          </cell>
        </row>
        <row r="768">
          <cell r="A768">
            <v>84652</v>
          </cell>
        </row>
        <row r="769">
          <cell r="A769">
            <v>84653</v>
          </cell>
        </row>
        <row r="770">
          <cell r="A770">
            <v>84654</v>
          </cell>
        </row>
        <row r="771">
          <cell r="A771">
            <v>84655</v>
          </cell>
        </row>
        <row r="772">
          <cell r="A772">
            <v>84656</v>
          </cell>
        </row>
        <row r="773">
          <cell r="A773">
            <v>84657</v>
          </cell>
        </row>
        <row r="774">
          <cell r="A774">
            <v>84658</v>
          </cell>
        </row>
        <row r="775">
          <cell r="A775">
            <v>84659</v>
          </cell>
        </row>
        <row r="776">
          <cell r="A776">
            <v>84660</v>
          </cell>
        </row>
        <row r="777">
          <cell r="A777">
            <v>84661</v>
          </cell>
        </row>
        <row r="778">
          <cell r="A778">
            <v>84662</v>
          </cell>
        </row>
        <row r="779">
          <cell r="A779">
            <v>84663</v>
          </cell>
        </row>
        <row r="780">
          <cell r="A780">
            <v>84664</v>
          </cell>
        </row>
        <row r="781">
          <cell r="A781">
            <v>84665</v>
          </cell>
        </row>
        <row r="782">
          <cell r="A782">
            <v>84666</v>
          </cell>
        </row>
        <row r="783">
          <cell r="A783">
            <v>84667</v>
          </cell>
        </row>
        <row r="784">
          <cell r="A784">
            <v>84668</v>
          </cell>
        </row>
        <row r="785">
          <cell r="A785">
            <v>84669</v>
          </cell>
        </row>
        <row r="786">
          <cell r="A786">
            <v>84670</v>
          </cell>
        </row>
        <row r="787">
          <cell r="A787">
            <v>84671</v>
          </cell>
        </row>
        <row r="788">
          <cell r="A788">
            <v>84672</v>
          </cell>
        </row>
        <row r="789">
          <cell r="A789">
            <v>84673</v>
          </cell>
        </row>
        <row r="790">
          <cell r="A790">
            <v>84674</v>
          </cell>
        </row>
        <row r="791">
          <cell r="A791">
            <v>84675</v>
          </cell>
        </row>
        <row r="792">
          <cell r="A792">
            <v>84676</v>
          </cell>
        </row>
        <row r="793">
          <cell r="A793">
            <v>84677</v>
          </cell>
        </row>
        <row r="794">
          <cell r="A794">
            <v>84678</v>
          </cell>
        </row>
        <row r="795">
          <cell r="A795">
            <v>84680</v>
          </cell>
        </row>
        <row r="796">
          <cell r="A796">
            <v>84681</v>
          </cell>
        </row>
        <row r="797">
          <cell r="A797">
            <v>84682</v>
          </cell>
        </row>
        <row r="798">
          <cell r="A798">
            <v>84683</v>
          </cell>
        </row>
        <row r="799">
          <cell r="A799">
            <v>84684</v>
          </cell>
        </row>
        <row r="800">
          <cell r="A800">
            <v>84685</v>
          </cell>
        </row>
        <row r="801">
          <cell r="A801">
            <v>84686</v>
          </cell>
        </row>
        <row r="802">
          <cell r="A802">
            <v>84687</v>
          </cell>
        </row>
        <row r="803">
          <cell r="A803">
            <v>84689</v>
          </cell>
        </row>
        <row r="804">
          <cell r="A804">
            <v>84690</v>
          </cell>
        </row>
        <row r="805">
          <cell r="A805">
            <v>84691</v>
          </cell>
        </row>
        <row r="806">
          <cell r="A806">
            <v>84692</v>
          </cell>
        </row>
        <row r="807">
          <cell r="A807">
            <v>84693</v>
          </cell>
        </row>
        <row r="808">
          <cell r="A808">
            <v>84694</v>
          </cell>
        </row>
        <row r="809">
          <cell r="A809">
            <v>84695</v>
          </cell>
        </row>
        <row r="810">
          <cell r="A810">
            <v>84696</v>
          </cell>
        </row>
        <row r="811">
          <cell r="A811">
            <v>84697</v>
          </cell>
        </row>
        <row r="812">
          <cell r="A812">
            <v>84700</v>
          </cell>
        </row>
        <row r="813">
          <cell r="A813">
            <v>84701</v>
          </cell>
        </row>
        <row r="814">
          <cell r="A814">
            <v>84704</v>
          </cell>
        </row>
        <row r="815">
          <cell r="A815">
            <v>84705</v>
          </cell>
        </row>
        <row r="816">
          <cell r="A816">
            <v>84706</v>
          </cell>
        </row>
        <row r="817">
          <cell r="A817">
            <v>84707</v>
          </cell>
        </row>
        <row r="818">
          <cell r="A818">
            <v>84708</v>
          </cell>
        </row>
        <row r="819">
          <cell r="A819">
            <v>84710</v>
          </cell>
        </row>
        <row r="820">
          <cell r="A820">
            <v>84715</v>
          </cell>
        </row>
        <row r="821">
          <cell r="A821">
            <v>84716</v>
          </cell>
        </row>
        <row r="822">
          <cell r="A822">
            <v>84717</v>
          </cell>
        </row>
        <row r="823">
          <cell r="A823">
            <v>84720</v>
          </cell>
        </row>
        <row r="824">
          <cell r="A824">
            <v>84725</v>
          </cell>
        </row>
        <row r="825">
          <cell r="A825">
            <v>84730</v>
          </cell>
        </row>
        <row r="826">
          <cell r="A826">
            <v>84735</v>
          </cell>
        </row>
        <row r="827">
          <cell r="A827">
            <v>84736</v>
          </cell>
        </row>
        <row r="828">
          <cell r="A828">
            <v>84740</v>
          </cell>
        </row>
        <row r="829">
          <cell r="A829">
            <v>84742</v>
          </cell>
        </row>
        <row r="830">
          <cell r="A830">
            <v>84743</v>
          </cell>
        </row>
        <row r="831">
          <cell r="A831">
            <v>84744</v>
          </cell>
        </row>
        <row r="832">
          <cell r="A832">
            <v>84745</v>
          </cell>
        </row>
        <row r="833">
          <cell r="A833">
            <v>84746</v>
          </cell>
        </row>
        <row r="834">
          <cell r="A834">
            <v>84747</v>
          </cell>
        </row>
        <row r="835">
          <cell r="A835">
            <v>84748</v>
          </cell>
        </row>
        <row r="836">
          <cell r="A836">
            <v>84750</v>
          </cell>
        </row>
        <row r="837">
          <cell r="A837">
            <v>84751</v>
          </cell>
        </row>
        <row r="838">
          <cell r="A838">
            <v>84752</v>
          </cell>
        </row>
        <row r="839">
          <cell r="A839">
            <v>84753</v>
          </cell>
        </row>
        <row r="840">
          <cell r="A840">
            <v>84754</v>
          </cell>
        </row>
        <row r="841">
          <cell r="A841">
            <v>84755</v>
          </cell>
        </row>
        <row r="842">
          <cell r="A842">
            <v>84756</v>
          </cell>
        </row>
        <row r="843">
          <cell r="A843">
            <v>84757</v>
          </cell>
        </row>
        <row r="844">
          <cell r="A844">
            <v>84758</v>
          </cell>
        </row>
        <row r="845">
          <cell r="A845">
            <v>84759</v>
          </cell>
        </row>
        <row r="846">
          <cell r="A846">
            <v>84760</v>
          </cell>
        </row>
        <row r="847">
          <cell r="A847">
            <v>84761</v>
          </cell>
        </row>
        <row r="848">
          <cell r="A848">
            <v>84762</v>
          </cell>
        </row>
        <row r="849">
          <cell r="A849">
            <v>84763</v>
          </cell>
        </row>
        <row r="850">
          <cell r="A850">
            <v>84765</v>
          </cell>
        </row>
        <row r="851">
          <cell r="A851">
            <v>84766</v>
          </cell>
        </row>
        <row r="852">
          <cell r="A852">
            <v>84767</v>
          </cell>
        </row>
        <row r="853">
          <cell r="A853">
            <v>84768</v>
          </cell>
        </row>
        <row r="854">
          <cell r="A854">
            <v>84769</v>
          </cell>
        </row>
        <row r="855">
          <cell r="A855">
            <v>84770</v>
          </cell>
        </row>
        <row r="856">
          <cell r="A856">
            <v>84771</v>
          </cell>
        </row>
        <row r="857">
          <cell r="A857">
            <v>84772</v>
          </cell>
        </row>
        <row r="858">
          <cell r="A858">
            <v>84773</v>
          </cell>
        </row>
        <row r="859">
          <cell r="A859">
            <v>84775</v>
          </cell>
        </row>
        <row r="860">
          <cell r="A860">
            <v>84776</v>
          </cell>
        </row>
        <row r="861">
          <cell r="A861">
            <v>84780</v>
          </cell>
        </row>
        <row r="862">
          <cell r="A862">
            <v>84781</v>
          </cell>
        </row>
        <row r="863">
          <cell r="A863">
            <v>84785</v>
          </cell>
        </row>
        <row r="864">
          <cell r="A864">
            <v>84790</v>
          </cell>
        </row>
        <row r="865">
          <cell r="A865">
            <v>84795</v>
          </cell>
        </row>
        <row r="866">
          <cell r="A866">
            <v>84800</v>
          </cell>
        </row>
        <row r="867">
          <cell r="A867">
            <v>84801</v>
          </cell>
        </row>
        <row r="868">
          <cell r="A868">
            <v>84802</v>
          </cell>
        </row>
        <row r="869">
          <cell r="A869">
            <v>84803</v>
          </cell>
        </row>
        <row r="870">
          <cell r="A870">
            <v>84804</v>
          </cell>
        </row>
        <row r="871">
          <cell r="A871">
            <v>84805</v>
          </cell>
        </row>
        <row r="872">
          <cell r="A872">
            <v>84810</v>
          </cell>
        </row>
        <row r="873">
          <cell r="A873">
            <v>84815</v>
          </cell>
        </row>
        <row r="874">
          <cell r="A874">
            <v>84820</v>
          </cell>
        </row>
        <row r="875">
          <cell r="A875">
            <v>84822</v>
          </cell>
        </row>
        <row r="876">
          <cell r="A876">
            <v>84823</v>
          </cell>
        </row>
        <row r="877">
          <cell r="A877">
            <v>84824</v>
          </cell>
        </row>
        <row r="878">
          <cell r="A878">
            <v>84825</v>
          </cell>
        </row>
        <row r="879">
          <cell r="A879">
            <v>84826</v>
          </cell>
        </row>
        <row r="880">
          <cell r="A880">
            <v>84827</v>
          </cell>
        </row>
        <row r="881">
          <cell r="A881">
            <v>84828</v>
          </cell>
        </row>
        <row r="882">
          <cell r="A882">
            <v>84829</v>
          </cell>
        </row>
        <row r="883">
          <cell r="A883">
            <v>84830</v>
          </cell>
        </row>
        <row r="884">
          <cell r="A884">
            <v>84831</v>
          </cell>
        </row>
        <row r="885">
          <cell r="A885">
            <v>84832</v>
          </cell>
        </row>
        <row r="886">
          <cell r="A886">
            <v>84833</v>
          </cell>
        </row>
        <row r="887">
          <cell r="A887">
            <v>84834</v>
          </cell>
        </row>
        <row r="888">
          <cell r="A888">
            <v>84835</v>
          </cell>
        </row>
        <row r="889">
          <cell r="A889">
            <v>84836</v>
          </cell>
        </row>
        <row r="890">
          <cell r="A890">
            <v>84837</v>
          </cell>
        </row>
        <row r="891">
          <cell r="A891">
            <v>84838</v>
          </cell>
        </row>
        <row r="892">
          <cell r="A892">
            <v>84839</v>
          </cell>
        </row>
        <row r="893">
          <cell r="A893">
            <v>84840</v>
          </cell>
        </row>
        <row r="894">
          <cell r="A894">
            <v>84842</v>
          </cell>
        </row>
        <row r="895">
          <cell r="A895">
            <v>84843</v>
          </cell>
        </row>
        <row r="896">
          <cell r="A896">
            <v>84844</v>
          </cell>
        </row>
        <row r="897">
          <cell r="A897">
            <v>84845</v>
          </cell>
        </row>
        <row r="898">
          <cell r="A898">
            <v>84846</v>
          </cell>
        </row>
        <row r="899">
          <cell r="A899">
            <v>84848</v>
          </cell>
        </row>
        <row r="900">
          <cell r="A900">
            <v>84849</v>
          </cell>
        </row>
        <row r="901">
          <cell r="A901">
            <v>84850</v>
          </cell>
        </row>
        <row r="902">
          <cell r="A902">
            <v>84851</v>
          </cell>
        </row>
        <row r="903">
          <cell r="A903">
            <v>84852</v>
          </cell>
        </row>
        <row r="904">
          <cell r="A904">
            <v>84853</v>
          </cell>
        </row>
        <row r="905">
          <cell r="A905">
            <v>84854</v>
          </cell>
        </row>
        <row r="906">
          <cell r="A906">
            <v>84855</v>
          </cell>
        </row>
        <row r="907">
          <cell r="A907">
            <v>84856</v>
          </cell>
        </row>
        <row r="908">
          <cell r="A908">
            <v>84857</v>
          </cell>
        </row>
        <row r="909">
          <cell r="A909">
            <v>84858</v>
          </cell>
        </row>
        <row r="910">
          <cell r="A910">
            <v>84859</v>
          </cell>
        </row>
        <row r="911">
          <cell r="A911">
            <v>84860</v>
          </cell>
        </row>
        <row r="912">
          <cell r="A912">
            <v>84861</v>
          </cell>
        </row>
        <row r="913">
          <cell r="A913">
            <v>84862</v>
          </cell>
        </row>
        <row r="914">
          <cell r="A914">
            <v>84863</v>
          </cell>
        </row>
        <row r="915">
          <cell r="A915">
            <v>84864</v>
          </cell>
        </row>
        <row r="916">
          <cell r="A916">
            <v>84865</v>
          </cell>
        </row>
        <row r="917">
          <cell r="A917">
            <v>84866</v>
          </cell>
        </row>
        <row r="918">
          <cell r="A918">
            <v>84867</v>
          </cell>
        </row>
        <row r="919">
          <cell r="A919">
            <v>84868</v>
          </cell>
        </row>
        <row r="920">
          <cell r="A920">
            <v>84869</v>
          </cell>
        </row>
        <row r="921">
          <cell r="A921">
            <v>84870</v>
          </cell>
        </row>
        <row r="922">
          <cell r="A922">
            <v>84874</v>
          </cell>
        </row>
        <row r="923">
          <cell r="A923">
            <v>84875</v>
          </cell>
        </row>
        <row r="924">
          <cell r="A924">
            <v>84876</v>
          </cell>
        </row>
        <row r="925">
          <cell r="A925">
            <v>84877</v>
          </cell>
        </row>
        <row r="926">
          <cell r="A926">
            <v>84880</v>
          </cell>
        </row>
        <row r="927">
          <cell r="A927">
            <v>84881</v>
          </cell>
        </row>
        <row r="928">
          <cell r="A928">
            <v>84882</v>
          </cell>
        </row>
        <row r="929">
          <cell r="A929">
            <v>84883</v>
          </cell>
        </row>
        <row r="930">
          <cell r="A930">
            <v>84884</v>
          </cell>
        </row>
        <row r="931">
          <cell r="A931">
            <v>84885</v>
          </cell>
        </row>
        <row r="932">
          <cell r="A932">
            <v>84886</v>
          </cell>
        </row>
        <row r="933">
          <cell r="A933">
            <v>84887</v>
          </cell>
        </row>
        <row r="934">
          <cell r="A934">
            <v>84888</v>
          </cell>
        </row>
        <row r="935">
          <cell r="A935">
            <v>84889</v>
          </cell>
        </row>
        <row r="936">
          <cell r="A936">
            <v>84890</v>
          </cell>
        </row>
        <row r="937">
          <cell r="A937">
            <v>84891</v>
          </cell>
        </row>
        <row r="938">
          <cell r="A938">
            <v>84892</v>
          </cell>
        </row>
        <row r="939">
          <cell r="A939">
            <v>84893</v>
          </cell>
        </row>
        <row r="940">
          <cell r="A940">
            <v>84894</v>
          </cell>
        </row>
        <row r="941">
          <cell r="A941">
            <v>84895</v>
          </cell>
        </row>
        <row r="942">
          <cell r="A942">
            <v>84896</v>
          </cell>
        </row>
        <row r="943">
          <cell r="A943">
            <v>84897</v>
          </cell>
        </row>
        <row r="944">
          <cell r="A944">
            <v>84898</v>
          </cell>
        </row>
        <row r="945">
          <cell r="A945">
            <v>84899</v>
          </cell>
        </row>
        <row r="946">
          <cell r="A946">
            <v>84900</v>
          </cell>
        </row>
        <row r="947">
          <cell r="A947">
            <v>84901</v>
          </cell>
        </row>
        <row r="948">
          <cell r="A948">
            <v>84902</v>
          </cell>
        </row>
        <row r="949">
          <cell r="A949">
            <v>84903</v>
          </cell>
        </row>
        <row r="950">
          <cell r="A950">
            <v>84904</v>
          </cell>
        </row>
        <row r="951">
          <cell r="A951">
            <v>84905</v>
          </cell>
        </row>
        <row r="952">
          <cell r="A952">
            <v>84910</v>
          </cell>
        </row>
        <row r="953">
          <cell r="A953">
            <v>84911</v>
          </cell>
        </row>
        <row r="954">
          <cell r="A954">
            <v>84912</v>
          </cell>
        </row>
        <row r="955">
          <cell r="A955">
            <v>84913</v>
          </cell>
        </row>
        <row r="956">
          <cell r="A956">
            <v>84915</v>
          </cell>
        </row>
        <row r="957">
          <cell r="A957">
            <v>84916</v>
          </cell>
        </row>
        <row r="958">
          <cell r="A958">
            <v>84917</v>
          </cell>
        </row>
        <row r="959">
          <cell r="A959">
            <v>84918</v>
          </cell>
        </row>
        <row r="960">
          <cell r="A960">
            <v>84919</v>
          </cell>
        </row>
        <row r="961">
          <cell r="A961">
            <v>84921</v>
          </cell>
        </row>
        <row r="962">
          <cell r="A962">
            <v>84922</v>
          </cell>
        </row>
        <row r="963">
          <cell r="A963">
            <v>84923</v>
          </cell>
        </row>
        <row r="964">
          <cell r="A964">
            <v>84924</v>
          </cell>
        </row>
        <row r="965">
          <cell r="A965">
            <v>84925</v>
          </cell>
        </row>
        <row r="966">
          <cell r="A966">
            <v>84929</v>
          </cell>
        </row>
        <row r="967">
          <cell r="A967">
            <v>84930</v>
          </cell>
        </row>
        <row r="968">
          <cell r="A968">
            <v>84931</v>
          </cell>
        </row>
        <row r="969">
          <cell r="A969">
            <v>84932</v>
          </cell>
        </row>
        <row r="970">
          <cell r="A970">
            <v>84933</v>
          </cell>
        </row>
        <row r="971">
          <cell r="A971">
            <v>84934</v>
          </cell>
        </row>
        <row r="972">
          <cell r="A972">
            <v>84935</v>
          </cell>
        </row>
        <row r="973">
          <cell r="A973">
            <v>84936</v>
          </cell>
        </row>
        <row r="974">
          <cell r="A974">
            <v>84937</v>
          </cell>
        </row>
        <row r="975">
          <cell r="A975">
            <v>84938</v>
          </cell>
        </row>
        <row r="976">
          <cell r="A976">
            <v>84939</v>
          </cell>
        </row>
        <row r="977">
          <cell r="A977">
            <v>84941</v>
          </cell>
        </row>
        <row r="978">
          <cell r="A978">
            <v>84942</v>
          </cell>
        </row>
        <row r="979">
          <cell r="A979">
            <v>84943</v>
          </cell>
        </row>
        <row r="980">
          <cell r="A980">
            <v>84944</v>
          </cell>
        </row>
        <row r="981">
          <cell r="A981">
            <v>84945</v>
          </cell>
        </row>
        <row r="982">
          <cell r="A982">
            <v>84946</v>
          </cell>
        </row>
        <row r="983">
          <cell r="A983">
            <v>84947</v>
          </cell>
        </row>
        <row r="984">
          <cell r="A984">
            <v>84948</v>
          </cell>
        </row>
        <row r="985">
          <cell r="A985">
            <v>84949</v>
          </cell>
        </row>
        <row r="986">
          <cell r="A986">
            <v>84950</v>
          </cell>
        </row>
        <row r="987">
          <cell r="A987">
            <v>84954</v>
          </cell>
        </row>
        <row r="988">
          <cell r="A988">
            <v>84955</v>
          </cell>
        </row>
        <row r="989">
          <cell r="A989">
            <v>84956</v>
          </cell>
        </row>
        <row r="990">
          <cell r="A990">
            <v>84957</v>
          </cell>
        </row>
        <row r="991">
          <cell r="A991">
            <v>84958</v>
          </cell>
        </row>
        <row r="992">
          <cell r="A992">
            <v>84959</v>
          </cell>
        </row>
        <row r="993">
          <cell r="A993">
            <v>84960</v>
          </cell>
        </row>
        <row r="994">
          <cell r="A994">
            <v>84961</v>
          </cell>
        </row>
        <row r="995">
          <cell r="A995">
            <v>84962</v>
          </cell>
        </row>
        <row r="996">
          <cell r="A996">
            <v>84963</v>
          </cell>
        </row>
        <row r="997">
          <cell r="A997">
            <v>84964</v>
          </cell>
        </row>
        <row r="998">
          <cell r="A998">
            <v>84965</v>
          </cell>
        </row>
        <row r="999">
          <cell r="A999">
            <v>84967</v>
          </cell>
        </row>
        <row r="1000">
          <cell r="A1000">
            <v>84968</v>
          </cell>
        </row>
        <row r="1001">
          <cell r="A1001">
            <v>84969</v>
          </cell>
        </row>
        <row r="1002">
          <cell r="A1002">
            <v>84970</v>
          </cell>
        </row>
        <row r="1003">
          <cell r="A1003">
            <v>84971</v>
          </cell>
        </row>
        <row r="1004">
          <cell r="A1004">
            <v>84972</v>
          </cell>
        </row>
        <row r="1005">
          <cell r="A1005">
            <v>84973</v>
          </cell>
        </row>
        <row r="1006">
          <cell r="A1006">
            <v>84974</v>
          </cell>
        </row>
        <row r="1007">
          <cell r="A1007">
            <v>84975</v>
          </cell>
        </row>
        <row r="1008">
          <cell r="A1008">
            <v>84977</v>
          </cell>
        </row>
        <row r="1009">
          <cell r="A1009">
            <v>84978</v>
          </cell>
        </row>
        <row r="1010">
          <cell r="A1010">
            <v>84979</v>
          </cell>
        </row>
        <row r="1011">
          <cell r="A1011">
            <v>84980</v>
          </cell>
        </row>
        <row r="1012">
          <cell r="A1012">
            <v>84981</v>
          </cell>
        </row>
        <row r="1013">
          <cell r="A1013">
            <v>84982</v>
          </cell>
        </row>
        <row r="1014">
          <cell r="A1014">
            <v>84983</v>
          </cell>
        </row>
        <row r="1015">
          <cell r="A1015">
            <v>84984</v>
          </cell>
        </row>
        <row r="1016">
          <cell r="A1016">
            <v>84985</v>
          </cell>
        </row>
        <row r="1017">
          <cell r="A1017">
            <v>84986</v>
          </cell>
        </row>
        <row r="1018">
          <cell r="A1018">
            <v>84987</v>
          </cell>
        </row>
        <row r="1019">
          <cell r="A1019">
            <v>84990</v>
          </cell>
        </row>
        <row r="1020">
          <cell r="A1020">
            <v>84991</v>
          </cell>
        </row>
        <row r="1021">
          <cell r="A1021">
            <v>84992</v>
          </cell>
        </row>
        <row r="1022">
          <cell r="A1022">
            <v>84994</v>
          </cell>
        </row>
        <row r="1023">
          <cell r="A1023">
            <v>84995</v>
          </cell>
        </row>
        <row r="1024">
          <cell r="A1024">
            <v>84996</v>
          </cell>
        </row>
        <row r="1025">
          <cell r="A1025">
            <v>84997</v>
          </cell>
        </row>
        <row r="1026">
          <cell r="A1026">
            <v>84998</v>
          </cell>
        </row>
        <row r="1027">
          <cell r="A1027">
            <v>84999</v>
          </cell>
        </row>
        <row r="1028">
          <cell r="A1028">
            <v>85000</v>
          </cell>
        </row>
        <row r="1029">
          <cell r="A1029">
            <v>85010</v>
          </cell>
        </row>
        <row r="1030">
          <cell r="A1030">
            <v>85011</v>
          </cell>
        </row>
        <row r="1031">
          <cell r="A1031">
            <v>85015</v>
          </cell>
        </row>
        <row r="1032">
          <cell r="A1032">
            <v>85020</v>
          </cell>
        </row>
        <row r="1033">
          <cell r="A1033">
            <v>85025</v>
          </cell>
        </row>
        <row r="1034">
          <cell r="A1034">
            <v>85030</v>
          </cell>
        </row>
        <row r="1035">
          <cell r="A1035">
            <v>85031</v>
          </cell>
        </row>
        <row r="1036">
          <cell r="A1036">
            <v>85041</v>
          </cell>
        </row>
        <row r="1037">
          <cell r="A1037">
            <v>85042</v>
          </cell>
        </row>
        <row r="1038">
          <cell r="A1038">
            <v>85043</v>
          </cell>
        </row>
        <row r="1039">
          <cell r="A1039">
            <v>85044</v>
          </cell>
        </row>
        <row r="1040">
          <cell r="A1040">
            <v>85046</v>
          </cell>
        </row>
        <row r="1041">
          <cell r="A1041">
            <v>85050</v>
          </cell>
        </row>
        <row r="1042">
          <cell r="A1042">
            <v>85051</v>
          </cell>
        </row>
        <row r="1043">
          <cell r="A1043">
            <v>85052</v>
          </cell>
        </row>
        <row r="1044">
          <cell r="A1044">
            <v>85053</v>
          </cell>
        </row>
        <row r="1045">
          <cell r="A1045">
            <v>85054</v>
          </cell>
        </row>
        <row r="1046">
          <cell r="A1046">
            <v>85056</v>
          </cell>
        </row>
        <row r="1047">
          <cell r="A1047">
            <v>85057</v>
          </cell>
        </row>
        <row r="1048">
          <cell r="A1048">
            <v>85058</v>
          </cell>
        </row>
        <row r="1049">
          <cell r="A1049">
            <v>85059</v>
          </cell>
        </row>
        <row r="1050">
          <cell r="A1050">
            <v>85060</v>
          </cell>
        </row>
        <row r="1051">
          <cell r="A1051">
            <v>85061</v>
          </cell>
        </row>
        <row r="1052">
          <cell r="A1052">
            <v>85062</v>
          </cell>
        </row>
        <row r="1053">
          <cell r="A1053">
            <v>85063</v>
          </cell>
        </row>
        <row r="1054">
          <cell r="A1054">
            <v>85064</v>
          </cell>
        </row>
        <row r="1055">
          <cell r="A1055">
            <v>85065</v>
          </cell>
        </row>
        <row r="1056">
          <cell r="A1056">
            <v>85066</v>
          </cell>
        </row>
        <row r="1057">
          <cell r="A1057">
            <v>85067</v>
          </cell>
        </row>
        <row r="1058">
          <cell r="A1058">
            <v>85068</v>
          </cell>
        </row>
        <row r="1059">
          <cell r="A1059">
            <v>85070</v>
          </cell>
        </row>
        <row r="1060">
          <cell r="A1060">
            <v>85074</v>
          </cell>
        </row>
        <row r="1061">
          <cell r="A1061">
            <v>85075</v>
          </cell>
        </row>
        <row r="1062">
          <cell r="A1062">
            <v>85077</v>
          </cell>
        </row>
        <row r="1063">
          <cell r="A1063">
            <v>85080</v>
          </cell>
        </row>
        <row r="1064">
          <cell r="A1064">
            <v>85085</v>
          </cell>
        </row>
        <row r="1065">
          <cell r="A1065">
            <v>85090</v>
          </cell>
        </row>
        <row r="1066">
          <cell r="A1066">
            <v>85092</v>
          </cell>
        </row>
        <row r="1067">
          <cell r="A1067">
            <v>85095</v>
          </cell>
        </row>
        <row r="1068">
          <cell r="A1068">
            <v>85096</v>
          </cell>
        </row>
        <row r="1069">
          <cell r="A1069">
            <v>85097</v>
          </cell>
        </row>
        <row r="1070">
          <cell r="A1070">
            <v>85100</v>
          </cell>
        </row>
        <row r="1071">
          <cell r="A1071">
            <v>85104</v>
          </cell>
        </row>
        <row r="1072">
          <cell r="A1072">
            <v>85105</v>
          </cell>
        </row>
        <row r="1073">
          <cell r="A1073">
            <v>85106</v>
          </cell>
        </row>
        <row r="1074">
          <cell r="A1074">
            <v>85107</v>
          </cell>
        </row>
        <row r="1075">
          <cell r="A1075">
            <v>85108</v>
          </cell>
        </row>
        <row r="1076">
          <cell r="A1076">
            <v>85109</v>
          </cell>
        </row>
        <row r="1077">
          <cell r="A1077">
            <v>85110</v>
          </cell>
        </row>
        <row r="1078">
          <cell r="A1078">
            <v>85115</v>
          </cell>
        </row>
        <row r="1079">
          <cell r="A1079">
            <v>85116</v>
          </cell>
        </row>
        <row r="1080">
          <cell r="A1080">
            <v>85117</v>
          </cell>
        </row>
        <row r="1081">
          <cell r="A1081">
            <v>85118</v>
          </cell>
        </row>
        <row r="1082">
          <cell r="A1082">
            <v>85119</v>
          </cell>
        </row>
        <row r="1083">
          <cell r="A1083">
            <v>85120</v>
          </cell>
        </row>
        <row r="1084">
          <cell r="A1084">
            <v>85121</v>
          </cell>
        </row>
        <row r="1085">
          <cell r="A1085">
            <v>85122</v>
          </cell>
        </row>
        <row r="1086">
          <cell r="A1086">
            <v>85123</v>
          </cell>
        </row>
        <row r="1087">
          <cell r="A1087">
            <v>85125</v>
          </cell>
        </row>
        <row r="1088">
          <cell r="A1088">
            <v>85126</v>
          </cell>
        </row>
        <row r="1089">
          <cell r="A1089">
            <v>85127</v>
          </cell>
        </row>
        <row r="1090">
          <cell r="A1090">
            <v>85128</v>
          </cell>
        </row>
        <row r="1091">
          <cell r="A1091">
            <v>85129</v>
          </cell>
        </row>
        <row r="1092">
          <cell r="A1092">
            <v>85130</v>
          </cell>
        </row>
        <row r="1093">
          <cell r="A1093">
            <v>85131</v>
          </cell>
        </row>
        <row r="1094">
          <cell r="A1094">
            <v>85132</v>
          </cell>
        </row>
        <row r="1095">
          <cell r="A1095">
            <v>85133</v>
          </cell>
        </row>
        <row r="1096">
          <cell r="A1096">
            <v>85134</v>
          </cell>
        </row>
        <row r="1097">
          <cell r="A1097">
            <v>85135</v>
          </cell>
        </row>
        <row r="1098">
          <cell r="A1098">
            <v>85136</v>
          </cell>
        </row>
        <row r="1099">
          <cell r="A1099">
            <v>85137</v>
          </cell>
        </row>
        <row r="1100">
          <cell r="A1100">
            <v>85138</v>
          </cell>
        </row>
        <row r="1101">
          <cell r="A1101">
            <v>85139</v>
          </cell>
        </row>
        <row r="1102">
          <cell r="A1102">
            <v>85140</v>
          </cell>
        </row>
        <row r="1103">
          <cell r="A1103">
            <v>85141</v>
          </cell>
        </row>
        <row r="1104">
          <cell r="A1104">
            <v>85142</v>
          </cell>
        </row>
        <row r="1105">
          <cell r="A1105">
            <v>85145</v>
          </cell>
        </row>
        <row r="1106">
          <cell r="A1106">
            <v>85146</v>
          </cell>
        </row>
        <row r="1107">
          <cell r="A1107">
            <v>85147</v>
          </cell>
        </row>
        <row r="1108">
          <cell r="A1108">
            <v>85148</v>
          </cell>
        </row>
        <row r="1109">
          <cell r="A1109">
            <v>85149</v>
          </cell>
        </row>
        <row r="1110">
          <cell r="A1110">
            <v>85150</v>
          </cell>
        </row>
        <row r="1111">
          <cell r="A1111">
            <v>85155</v>
          </cell>
        </row>
        <row r="1112">
          <cell r="A1112">
            <v>85156</v>
          </cell>
        </row>
        <row r="1113">
          <cell r="A1113">
            <v>85157</v>
          </cell>
        </row>
        <row r="1114">
          <cell r="A1114">
            <v>85160</v>
          </cell>
        </row>
        <row r="1115">
          <cell r="A1115">
            <v>85165</v>
          </cell>
        </row>
        <row r="1116">
          <cell r="A1116">
            <v>85166</v>
          </cell>
        </row>
        <row r="1117">
          <cell r="A1117">
            <v>85167</v>
          </cell>
        </row>
        <row r="1118">
          <cell r="A1118">
            <v>85168</v>
          </cell>
        </row>
        <row r="1119">
          <cell r="A1119">
            <v>85170</v>
          </cell>
        </row>
        <row r="1120">
          <cell r="A1120">
            <v>85175</v>
          </cell>
        </row>
        <row r="1121">
          <cell r="A1121">
            <v>85180</v>
          </cell>
        </row>
        <row r="1122">
          <cell r="A1122">
            <v>85185</v>
          </cell>
        </row>
        <row r="1123">
          <cell r="A1123">
            <v>85190</v>
          </cell>
        </row>
        <row r="1124">
          <cell r="A1124">
            <v>85191</v>
          </cell>
        </row>
        <row r="1125">
          <cell r="A1125">
            <v>85192</v>
          </cell>
        </row>
        <row r="1126">
          <cell r="A1126">
            <v>85193</v>
          </cell>
        </row>
        <row r="1127">
          <cell r="A1127">
            <v>85194</v>
          </cell>
        </row>
        <row r="1128">
          <cell r="A1128">
            <v>85195</v>
          </cell>
        </row>
        <row r="1129">
          <cell r="A1129">
            <v>85196</v>
          </cell>
        </row>
        <row r="1130">
          <cell r="A1130">
            <v>85197</v>
          </cell>
        </row>
        <row r="1131">
          <cell r="A1131">
            <v>85198</v>
          </cell>
        </row>
        <row r="1132">
          <cell r="A1132">
            <v>85199</v>
          </cell>
        </row>
        <row r="1133">
          <cell r="A1133">
            <v>85200</v>
          </cell>
        </row>
        <row r="1134">
          <cell r="A1134">
            <v>85201</v>
          </cell>
        </row>
        <row r="1135">
          <cell r="A1135">
            <v>85202</v>
          </cell>
        </row>
        <row r="1136">
          <cell r="A1136">
            <v>85203</v>
          </cell>
        </row>
        <row r="1137">
          <cell r="A1137">
            <v>85204</v>
          </cell>
        </row>
        <row r="1138">
          <cell r="A1138">
            <v>85205</v>
          </cell>
        </row>
        <row r="1139">
          <cell r="A1139">
            <v>85206</v>
          </cell>
        </row>
        <row r="1140">
          <cell r="A1140">
            <v>85207</v>
          </cell>
        </row>
        <row r="1141">
          <cell r="A1141">
            <v>85208</v>
          </cell>
        </row>
        <row r="1142">
          <cell r="A1142">
            <v>85209</v>
          </cell>
        </row>
        <row r="1143">
          <cell r="A1143">
            <v>85210</v>
          </cell>
        </row>
        <row r="1144">
          <cell r="A1144">
            <v>85211</v>
          </cell>
        </row>
        <row r="1145">
          <cell r="A1145">
            <v>85212</v>
          </cell>
        </row>
        <row r="1146">
          <cell r="A1146">
            <v>85213</v>
          </cell>
        </row>
        <row r="1147">
          <cell r="A1147">
            <v>85214</v>
          </cell>
        </row>
        <row r="1148">
          <cell r="A1148">
            <v>85215</v>
          </cell>
        </row>
        <row r="1149">
          <cell r="A1149">
            <v>85216</v>
          </cell>
        </row>
        <row r="1150">
          <cell r="A1150">
            <v>85217</v>
          </cell>
        </row>
        <row r="1151">
          <cell r="A1151">
            <v>85218</v>
          </cell>
        </row>
        <row r="1152">
          <cell r="A1152">
            <v>85219</v>
          </cell>
        </row>
        <row r="1153">
          <cell r="A1153">
            <v>85220</v>
          </cell>
        </row>
        <row r="1154">
          <cell r="A1154">
            <v>85225</v>
          </cell>
        </row>
        <row r="1155">
          <cell r="A1155">
            <v>85226</v>
          </cell>
        </row>
        <row r="1156">
          <cell r="A1156">
            <v>85227</v>
          </cell>
        </row>
        <row r="1157">
          <cell r="A1157">
            <v>85231</v>
          </cell>
        </row>
        <row r="1158">
          <cell r="A1158">
            <v>85232</v>
          </cell>
        </row>
        <row r="1159">
          <cell r="A1159">
            <v>85233</v>
          </cell>
        </row>
        <row r="1160">
          <cell r="A1160">
            <v>85234</v>
          </cell>
        </row>
        <row r="1161">
          <cell r="A1161">
            <v>85235</v>
          </cell>
        </row>
        <row r="1162">
          <cell r="A1162">
            <v>85236</v>
          </cell>
        </row>
        <row r="1163">
          <cell r="A1163">
            <v>85237</v>
          </cell>
        </row>
        <row r="1164">
          <cell r="A1164">
            <v>85238</v>
          </cell>
        </row>
        <row r="1165">
          <cell r="A1165">
            <v>85239</v>
          </cell>
        </row>
        <row r="1166">
          <cell r="A1166">
            <v>85240</v>
          </cell>
        </row>
        <row r="1167">
          <cell r="A1167">
            <v>85241</v>
          </cell>
        </row>
        <row r="1168">
          <cell r="A1168">
            <v>85242</v>
          </cell>
        </row>
        <row r="1169">
          <cell r="A1169">
            <v>85243</v>
          </cell>
        </row>
        <row r="1170">
          <cell r="A1170">
            <v>85244</v>
          </cell>
        </row>
        <row r="1171">
          <cell r="A1171">
            <v>85245</v>
          </cell>
        </row>
        <row r="1172">
          <cell r="A1172">
            <v>85246</v>
          </cell>
        </row>
        <row r="1173">
          <cell r="A1173">
            <v>85247</v>
          </cell>
        </row>
        <row r="1174">
          <cell r="A1174">
            <v>85250</v>
          </cell>
        </row>
        <row r="1175">
          <cell r="A1175">
            <v>85255</v>
          </cell>
        </row>
        <row r="1176">
          <cell r="A1176">
            <v>85260</v>
          </cell>
        </row>
        <row r="1177">
          <cell r="A1177">
            <v>85265</v>
          </cell>
        </row>
        <row r="1178">
          <cell r="A1178">
            <v>85270</v>
          </cell>
        </row>
        <row r="1179">
          <cell r="A1179">
            <v>85275</v>
          </cell>
        </row>
        <row r="1180">
          <cell r="A1180">
            <v>85285</v>
          </cell>
        </row>
        <row r="1181">
          <cell r="A1181">
            <v>85290</v>
          </cell>
        </row>
        <row r="1182">
          <cell r="A1182">
            <v>85295</v>
          </cell>
        </row>
        <row r="1183">
          <cell r="A1183">
            <v>85300</v>
          </cell>
        </row>
        <row r="1184">
          <cell r="A1184">
            <v>85305</v>
          </cell>
        </row>
        <row r="1185">
          <cell r="A1185">
            <v>85310</v>
          </cell>
        </row>
        <row r="1186">
          <cell r="A1186">
            <v>85315</v>
          </cell>
        </row>
        <row r="1187">
          <cell r="A1187">
            <v>85320</v>
          </cell>
        </row>
        <row r="1188">
          <cell r="A1188">
            <v>85325</v>
          </cell>
        </row>
        <row r="1189">
          <cell r="A1189">
            <v>85330</v>
          </cell>
        </row>
        <row r="1190">
          <cell r="A1190">
            <v>85335</v>
          </cell>
        </row>
        <row r="1191">
          <cell r="A1191">
            <v>85338</v>
          </cell>
        </row>
        <row r="1192">
          <cell r="A1192">
            <v>85339</v>
          </cell>
        </row>
        <row r="1193">
          <cell r="A1193">
            <v>85340</v>
          </cell>
        </row>
        <row r="1194">
          <cell r="A1194">
            <v>85341</v>
          </cell>
        </row>
        <row r="1195">
          <cell r="A1195">
            <v>85342</v>
          </cell>
        </row>
        <row r="1196">
          <cell r="A1196">
            <v>85343</v>
          </cell>
        </row>
        <row r="1197">
          <cell r="A1197">
            <v>85344</v>
          </cell>
        </row>
        <row r="1198">
          <cell r="A1198">
            <v>85345</v>
          </cell>
        </row>
        <row r="1199">
          <cell r="A1199">
            <v>85346</v>
          </cell>
        </row>
        <row r="1200">
          <cell r="A1200">
            <v>85347</v>
          </cell>
        </row>
        <row r="1201">
          <cell r="A1201">
            <v>85348</v>
          </cell>
        </row>
        <row r="1202">
          <cell r="A1202">
            <v>85349</v>
          </cell>
        </row>
        <row r="1203">
          <cell r="A1203">
            <v>85350</v>
          </cell>
        </row>
        <row r="1204">
          <cell r="A1204">
            <v>85351</v>
          </cell>
        </row>
        <row r="1205">
          <cell r="A1205">
            <v>85352</v>
          </cell>
        </row>
        <row r="1206">
          <cell r="A1206">
            <v>85353</v>
          </cell>
        </row>
        <row r="1207">
          <cell r="A1207">
            <v>85355</v>
          </cell>
        </row>
        <row r="1208">
          <cell r="A1208">
            <v>85356</v>
          </cell>
        </row>
        <row r="1209">
          <cell r="A1209">
            <v>85357</v>
          </cell>
        </row>
        <row r="1210">
          <cell r="A1210">
            <v>85358</v>
          </cell>
        </row>
        <row r="1211">
          <cell r="A1211">
            <v>85359</v>
          </cell>
        </row>
        <row r="1212">
          <cell r="A1212">
            <v>85360</v>
          </cell>
        </row>
        <row r="1213">
          <cell r="A1213">
            <v>85361</v>
          </cell>
        </row>
        <row r="1214">
          <cell r="A1214">
            <v>85362</v>
          </cell>
        </row>
        <row r="1215">
          <cell r="A1215">
            <v>85363</v>
          </cell>
        </row>
        <row r="1216">
          <cell r="A1216">
            <v>85364</v>
          </cell>
        </row>
        <row r="1217">
          <cell r="A1217">
            <v>85365</v>
          </cell>
        </row>
        <row r="1218">
          <cell r="A1218">
            <v>85366</v>
          </cell>
        </row>
        <row r="1219">
          <cell r="A1219">
            <v>85367</v>
          </cell>
        </row>
        <row r="1220">
          <cell r="A1220">
            <v>85368</v>
          </cell>
        </row>
        <row r="1221">
          <cell r="A1221">
            <v>85369</v>
          </cell>
        </row>
        <row r="1222">
          <cell r="A1222">
            <v>85371</v>
          </cell>
        </row>
        <row r="1223">
          <cell r="A1223">
            <v>85372</v>
          </cell>
        </row>
        <row r="1224">
          <cell r="A1224">
            <v>85373</v>
          </cell>
        </row>
        <row r="1225">
          <cell r="A1225">
            <v>85374</v>
          </cell>
        </row>
        <row r="1226">
          <cell r="A1226">
            <v>85375</v>
          </cell>
        </row>
        <row r="1227">
          <cell r="A1227">
            <v>85376</v>
          </cell>
        </row>
        <row r="1228">
          <cell r="A1228">
            <v>85377</v>
          </cell>
        </row>
        <row r="1229">
          <cell r="A1229">
            <v>85378</v>
          </cell>
        </row>
        <row r="1230">
          <cell r="A1230">
            <v>85379</v>
          </cell>
        </row>
        <row r="1231">
          <cell r="A1231">
            <v>85380</v>
          </cell>
        </row>
        <row r="1232">
          <cell r="A1232">
            <v>85381</v>
          </cell>
        </row>
        <row r="1233">
          <cell r="A1233">
            <v>85382</v>
          </cell>
        </row>
        <row r="1234">
          <cell r="A1234">
            <v>85383</v>
          </cell>
        </row>
        <row r="1235">
          <cell r="A1235">
            <v>85384</v>
          </cell>
        </row>
        <row r="1236">
          <cell r="A1236">
            <v>85385</v>
          </cell>
        </row>
        <row r="1237">
          <cell r="A1237">
            <v>85386</v>
          </cell>
        </row>
        <row r="1238">
          <cell r="A1238">
            <v>85387</v>
          </cell>
        </row>
        <row r="1239">
          <cell r="A1239">
            <v>85388</v>
          </cell>
        </row>
        <row r="1240">
          <cell r="A1240">
            <v>85389</v>
          </cell>
        </row>
        <row r="1241">
          <cell r="A1241">
            <v>85391</v>
          </cell>
        </row>
        <row r="1242">
          <cell r="A1242">
            <v>85392</v>
          </cell>
        </row>
        <row r="1243">
          <cell r="A1243">
            <v>85393</v>
          </cell>
        </row>
        <row r="1244">
          <cell r="A1244">
            <v>85394</v>
          </cell>
        </row>
        <row r="1245">
          <cell r="A1245">
            <v>85396</v>
          </cell>
        </row>
        <row r="1246">
          <cell r="A1246">
            <v>85397</v>
          </cell>
        </row>
        <row r="1247">
          <cell r="A1247">
            <v>85398</v>
          </cell>
        </row>
        <row r="1248">
          <cell r="A1248">
            <v>85399</v>
          </cell>
        </row>
        <row r="1249">
          <cell r="A1249">
            <v>85400</v>
          </cell>
        </row>
        <row r="1250">
          <cell r="A1250">
            <v>85401</v>
          </cell>
        </row>
        <row r="1251">
          <cell r="A1251">
            <v>85402</v>
          </cell>
        </row>
        <row r="1252">
          <cell r="A1252">
            <v>85403</v>
          </cell>
        </row>
        <row r="1253">
          <cell r="A1253">
            <v>85404</v>
          </cell>
        </row>
        <row r="1254">
          <cell r="A1254">
            <v>85405</v>
          </cell>
        </row>
        <row r="1255">
          <cell r="A1255">
            <v>85406</v>
          </cell>
        </row>
        <row r="1256">
          <cell r="A1256">
            <v>85407</v>
          </cell>
        </row>
        <row r="1257">
          <cell r="A1257">
            <v>85408</v>
          </cell>
        </row>
        <row r="1258">
          <cell r="A1258">
            <v>85409</v>
          </cell>
        </row>
        <row r="1259">
          <cell r="A1259">
            <v>85410</v>
          </cell>
        </row>
        <row r="1260">
          <cell r="A1260">
            <v>85411</v>
          </cell>
        </row>
        <row r="1261">
          <cell r="A1261">
            <v>85412</v>
          </cell>
        </row>
        <row r="1262">
          <cell r="A1262">
            <v>85413</v>
          </cell>
        </row>
        <row r="1263">
          <cell r="A1263">
            <v>85414</v>
          </cell>
        </row>
        <row r="1264">
          <cell r="A1264">
            <v>85415</v>
          </cell>
        </row>
        <row r="1265">
          <cell r="A1265">
            <v>85416</v>
          </cell>
        </row>
        <row r="1266">
          <cell r="A1266">
            <v>85417</v>
          </cell>
        </row>
        <row r="1267">
          <cell r="A1267">
            <v>85418</v>
          </cell>
        </row>
        <row r="1268">
          <cell r="A1268">
            <v>85419</v>
          </cell>
        </row>
        <row r="1269">
          <cell r="A1269">
            <v>85420</v>
          </cell>
        </row>
        <row r="1270">
          <cell r="A1270">
            <v>85421</v>
          </cell>
        </row>
        <row r="1271">
          <cell r="A1271">
            <v>85422</v>
          </cell>
        </row>
        <row r="1272">
          <cell r="A1272">
            <v>85423</v>
          </cell>
        </row>
        <row r="1273">
          <cell r="A1273">
            <v>85424</v>
          </cell>
        </row>
        <row r="1274">
          <cell r="A1274">
            <v>85425</v>
          </cell>
        </row>
        <row r="1275">
          <cell r="A1275">
            <v>85426</v>
          </cell>
        </row>
        <row r="1276">
          <cell r="A1276">
            <v>85427</v>
          </cell>
        </row>
        <row r="1277">
          <cell r="A1277">
            <v>85428</v>
          </cell>
        </row>
        <row r="1278">
          <cell r="A1278">
            <v>85429</v>
          </cell>
        </row>
        <row r="1279">
          <cell r="A1279">
            <v>85431</v>
          </cell>
        </row>
        <row r="1280">
          <cell r="A1280">
            <v>85432</v>
          </cell>
        </row>
        <row r="1281">
          <cell r="A1281">
            <v>85433</v>
          </cell>
        </row>
        <row r="1282">
          <cell r="A1282">
            <v>85435</v>
          </cell>
        </row>
        <row r="1283">
          <cell r="A1283">
            <v>85436</v>
          </cell>
        </row>
        <row r="1284">
          <cell r="A1284">
            <v>85445</v>
          </cell>
        </row>
        <row r="1285">
          <cell r="A1285">
            <v>85450</v>
          </cell>
        </row>
        <row r="1286">
          <cell r="A1286">
            <v>85451</v>
          </cell>
        </row>
        <row r="1287">
          <cell r="A1287">
            <v>85452</v>
          </cell>
        </row>
        <row r="1288">
          <cell r="A1288">
            <v>85455</v>
          </cell>
        </row>
        <row r="1289">
          <cell r="A1289">
            <v>85456</v>
          </cell>
        </row>
        <row r="1290">
          <cell r="A1290">
            <v>85457</v>
          </cell>
        </row>
        <row r="1291">
          <cell r="A1291">
            <v>85458</v>
          </cell>
        </row>
        <row r="1292">
          <cell r="A1292">
            <v>85460</v>
          </cell>
        </row>
        <row r="1293">
          <cell r="A1293">
            <v>85461</v>
          </cell>
        </row>
        <row r="1294">
          <cell r="A1294">
            <v>85462</v>
          </cell>
        </row>
        <row r="1295">
          <cell r="A1295">
            <v>85463</v>
          </cell>
        </row>
        <row r="1296">
          <cell r="A1296">
            <v>85465</v>
          </cell>
        </row>
        <row r="1297">
          <cell r="A1297">
            <v>85466</v>
          </cell>
        </row>
        <row r="1298">
          <cell r="A1298">
            <v>85467</v>
          </cell>
        </row>
        <row r="1299">
          <cell r="A1299">
            <v>85468</v>
          </cell>
        </row>
        <row r="1300">
          <cell r="A1300">
            <v>85469</v>
          </cell>
        </row>
        <row r="1301">
          <cell r="A1301">
            <v>85470</v>
          </cell>
        </row>
        <row r="1302">
          <cell r="A1302">
            <v>85471</v>
          </cell>
        </row>
        <row r="1303">
          <cell r="A1303">
            <v>85472</v>
          </cell>
        </row>
        <row r="1304">
          <cell r="A1304">
            <v>85473</v>
          </cell>
        </row>
        <row r="1305">
          <cell r="A1305">
            <v>85474</v>
          </cell>
        </row>
        <row r="1306">
          <cell r="A1306">
            <v>85475</v>
          </cell>
        </row>
        <row r="1307">
          <cell r="A1307">
            <v>85476</v>
          </cell>
        </row>
        <row r="1308">
          <cell r="A1308">
            <v>85477</v>
          </cell>
        </row>
        <row r="1309">
          <cell r="A1309">
            <v>85478</v>
          </cell>
        </row>
        <row r="1310">
          <cell r="A1310">
            <v>85479</v>
          </cell>
        </row>
        <row r="1311">
          <cell r="A1311">
            <v>85480</v>
          </cell>
        </row>
        <row r="1312">
          <cell r="A1312">
            <v>85481</v>
          </cell>
        </row>
        <row r="1313">
          <cell r="A1313">
            <v>85482</v>
          </cell>
        </row>
        <row r="1314">
          <cell r="A1314">
            <v>85483</v>
          </cell>
        </row>
        <row r="1315">
          <cell r="A1315">
            <v>85485</v>
          </cell>
        </row>
        <row r="1316">
          <cell r="A1316">
            <v>85490</v>
          </cell>
        </row>
        <row r="1317">
          <cell r="A1317">
            <v>85491</v>
          </cell>
        </row>
        <row r="1318">
          <cell r="A1318">
            <v>85492</v>
          </cell>
        </row>
        <row r="1319">
          <cell r="A1319">
            <v>85493</v>
          </cell>
        </row>
        <row r="1320">
          <cell r="A1320">
            <v>85495</v>
          </cell>
        </row>
        <row r="1321">
          <cell r="A1321">
            <v>85496</v>
          </cell>
        </row>
        <row r="1322">
          <cell r="A1322">
            <v>85497</v>
          </cell>
        </row>
        <row r="1323">
          <cell r="A1323">
            <v>85498</v>
          </cell>
        </row>
        <row r="1324">
          <cell r="A1324">
            <v>85499</v>
          </cell>
        </row>
        <row r="1325">
          <cell r="A1325">
            <v>85500</v>
          </cell>
        </row>
        <row r="1326">
          <cell r="A1326">
            <v>85501</v>
          </cell>
        </row>
        <row r="1327">
          <cell r="A1327">
            <v>85502</v>
          </cell>
        </row>
        <row r="1328">
          <cell r="A1328">
            <v>85503</v>
          </cell>
        </row>
        <row r="1329">
          <cell r="A1329">
            <v>85504</v>
          </cell>
        </row>
        <row r="1330">
          <cell r="A1330">
            <v>85505</v>
          </cell>
        </row>
        <row r="1331">
          <cell r="A1331">
            <v>85506</v>
          </cell>
        </row>
        <row r="1332">
          <cell r="A1332">
            <v>85507</v>
          </cell>
        </row>
        <row r="1333">
          <cell r="A1333">
            <v>85508</v>
          </cell>
        </row>
        <row r="1334">
          <cell r="A1334">
            <v>85509</v>
          </cell>
        </row>
        <row r="1335">
          <cell r="A1335">
            <v>85510</v>
          </cell>
        </row>
        <row r="1336">
          <cell r="A1336">
            <v>85511</v>
          </cell>
        </row>
        <row r="1337">
          <cell r="A1337">
            <v>85512</v>
          </cell>
        </row>
        <row r="1338">
          <cell r="A1338">
            <v>85514</v>
          </cell>
        </row>
        <row r="1339">
          <cell r="A1339">
            <v>85515</v>
          </cell>
        </row>
        <row r="1340">
          <cell r="A1340">
            <v>85516</v>
          </cell>
        </row>
        <row r="1341">
          <cell r="A1341">
            <v>85517</v>
          </cell>
        </row>
        <row r="1342">
          <cell r="A1342">
            <v>85518</v>
          </cell>
        </row>
        <row r="1343">
          <cell r="A1343">
            <v>85519</v>
          </cell>
        </row>
        <row r="1344">
          <cell r="A1344">
            <v>85520</v>
          </cell>
        </row>
        <row r="1345">
          <cell r="A1345">
            <v>85521</v>
          </cell>
        </row>
        <row r="1346">
          <cell r="A1346">
            <v>85522</v>
          </cell>
        </row>
        <row r="1347">
          <cell r="A1347">
            <v>85523</v>
          </cell>
        </row>
        <row r="1348">
          <cell r="A1348">
            <v>85524</v>
          </cell>
        </row>
        <row r="1349">
          <cell r="A1349">
            <v>85525</v>
          </cell>
        </row>
        <row r="1350">
          <cell r="A1350">
            <v>85526</v>
          </cell>
        </row>
        <row r="1351">
          <cell r="A1351">
            <v>85527</v>
          </cell>
        </row>
        <row r="1352">
          <cell r="A1352">
            <v>85528</v>
          </cell>
        </row>
        <row r="1353">
          <cell r="A1353">
            <v>85529</v>
          </cell>
        </row>
        <row r="1354">
          <cell r="A1354">
            <v>85531</v>
          </cell>
        </row>
        <row r="1355">
          <cell r="A1355">
            <v>85532</v>
          </cell>
        </row>
        <row r="1356">
          <cell r="A1356">
            <v>85533</v>
          </cell>
        </row>
        <row r="1357">
          <cell r="A1357">
            <v>85534</v>
          </cell>
        </row>
        <row r="1358">
          <cell r="A1358">
            <v>85535</v>
          </cell>
        </row>
        <row r="1359">
          <cell r="A1359">
            <v>85536</v>
          </cell>
        </row>
        <row r="1360">
          <cell r="A1360">
            <v>85537</v>
          </cell>
        </row>
        <row r="1361">
          <cell r="A1361">
            <v>85538</v>
          </cell>
        </row>
        <row r="1362">
          <cell r="A1362">
            <v>85539</v>
          </cell>
        </row>
        <row r="1363">
          <cell r="A1363">
            <v>85540</v>
          </cell>
        </row>
        <row r="1364">
          <cell r="A1364">
            <v>85541</v>
          </cell>
        </row>
        <row r="1365">
          <cell r="A1365">
            <v>85542</v>
          </cell>
        </row>
        <row r="1366">
          <cell r="A1366">
            <v>85543</v>
          </cell>
        </row>
        <row r="1367">
          <cell r="A1367">
            <v>85544</v>
          </cell>
        </row>
        <row r="1368">
          <cell r="A1368">
            <v>85546</v>
          </cell>
        </row>
        <row r="1369">
          <cell r="A1369">
            <v>85547</v>
          </cell>
        </row>
        <row r="1370">
          <cell r="A1370">
            <v>85548</v>
          </cell>
        </row>
        <row r="1371">
          <cell r="A1371">
            <v>85549</v>
          </cell>
        </row>
        <row r="1372">
          <cell r="A1372">
            <v>85550</v>
          </cell>
        </row>
        <row r="1373">
          <cell r="A1373">
            <v>85551</v>
          </cell>
        </row>
        <row r="1374">
          <cell r="A1374">
            <v>85552</v>
          </cell>
        </row>
        <row r="1375">
          <cell r="A1375">
            <v>85553</v>
          </cell>
        </row>
        <row r="1376">
          <cell r="A1376">
            <v>85555</v>
          </cell>
        </row>
        <row r="1377">
          <cell r="A1377">
            <v>85556</v>
          </cell>
        </row>
        <row r="1378">
          <cell r="A1378">
            <v>85557</v>
          </cell>
        </row>
        <row r="1379">
          <cell r="A1379">
            <v>85558</v>
          </cell>
        </row>
        <row r="1380">
          <cell r="A1380">
            <v>85559</v>
          </cell>
        </row>
        <row r="1381">
          <cell r="A1381">
            <v>85560</v>
          </cell>
        </row>
        <row r="1382">
          <cell r="A1382">
            <v>85561</v>
          </cell>
        </row>
        <row r="1383">
          <cell r="A1383">
            <v>85562</v>
          </cell>
        </row>
        <row r="1384">
          <cell r="A1384">
            <v>85563</v>
          </cell>
        </row>
        <row r="1385">
          <cell r="A1385">
            <v>85564</v>
          </cell>
        </row>
        <row r="1386">
          <cell r="A1386">
            <v>85565</v>
          </cell>
        </row>
        <row r="1387">
          <cell r="A1387">
            <v>85566</v>
          </cell>
        </row>
        <row r="1388">
          <cell r="A1388">
            <v>85567</v>
          </cell>
        </row>
        <row r="1389">
          <cell r="A1389">
            <v>85568</v>
          </cell>
        </row>
        <row r="1390">
          <cell r="A1390">
            <v>85569</v>
          </cell>
        </row>
        <row r="1391">
          <cell r="A1391">
            <v>85571</v>
          </cell>
        </row>
        <row r="1392">
          <cell r="A1392">
            <v>85572</v>
          </cell>
        </row>
        <row r="1393">
          <cell r="A1393">
            <v>85575</v>
          </cell>
        </row>
        <row r="1394">
          <cell r="A1394">
            <v>85577</v>
          </cell>
        </row>
        <row r="1395">
          <cell r="A1395">
            <v>85578</v>
          </cell>
        </row>
        <row r="1396">
          <cell r="A1396">
            <v>85579</v>
          </cell>
        </row>
        <row r="1397">
          <cell r="A1397">
            <v>85580</v>
          </cell>
        </row>
        <row r="1398">
          <cell r="A1398">
            <v>85581</v>
          </cell>
        </row>
        <row r="1399">
          <cell r="A1399">
            <v>85582</v>
          </cell>
        </row>
        <row r="1400">
          <cell r="A1400">
            <v>85583</v>
          </cell>
        </row>
        <row r="1401">
          <cell r="A1401">
            <v>85584</v>
          </cell>
        </row>
        <row r="1402">
          <cell r="A1402">
            <v>85586</v>
          </cell>
        </row>
        <row r="1403">
          <cell r="A1403">
            <v>85587</v>
          </cell>
        </row>
        <row r="1404">
          <cell r="A1404">
            <v>85588</v>
          </cell>
        </row>
        <row r="1405">
          <cell r="A1405">
            <v>85589</v>
          </cell>
        </row>
        <row r="1406">
          <cell r="A1406">
            <v>85590</v>
          </cell>
        </row>
        <row r="1407">
          <cell r="A1407">
            <v>85591</v>
          </cell>
        </row>
        <row r="1408">
          <cell r="A1408">
            <v>85592</v>
          </cell>
        </row>
        <row r="1409">
          <cell r="A1409">
            <v>85593</v>
          </cell>
        </row>
        <row r="1410">
          <cell r="A1410">
            <v>85594</v>
          </cell>
        </row>
        <row r="1411">
          <cell r="A1411">
            <v>85595</v>
          </cell>
        </row>
        <row r="1412">
          <cell r="A1412">
            <v>85596</v>
          </cell>
        </row>
        <row r="1413">
          <cell r="A1413">
            <v>85597</v>
          </cell>
        </row>
        <row r="1414">
          <cell r="A1414">
            <v>85598</v>
          </cell>
        </row>
        <row r="1415">
          <cell r="A1415">
            <v>85601</v>
          </cell>
        </row>
        <row r="1416">
          <cell r="A1416">
            <v>85602</v>
          </cell>
        </row>
        <row r="1417">
          <cell r="A1417">
            <v>85603</v>
          </cell>
        </row>
        <row r="1418">
          <cell r="A1418">
            <v>85604</v>
          </cell>
        </row>
        <row r="1419">
          <cell r="A1419">
            <v>85605</v>
          </cell>
        </row>
        <row r="1420">
          <cell r="A1420">
            <v>85606</v>
          </cell>
        </row>
        <row r="1421">
          <cell r="A1421">
            <v>85611</v>
          </cell>
        </row>
        <row r="1422">
          <cell r="A1422">
            <v>85612</v>
          </cell>
        </row>
        <row r="1423">
          <cell r="A1423">
            <v>85613</v>
          </cell>
        </row>
        <row r="1424">
          <cell r="A1424">
            <v>85614</v>
          </cell>
        </row>
        <row r="1425">
          <cell r="A1425">
            <v>85615</v>
          </cell>
        </row>
        <row r="1426">
          <cell r="A1426">
            <v>85616</v>
          </cell>
        </row>
        <row r="1427">
          <cell r="A1427">
            <v>85617</v>
          </cell>
        </row>
        <row r="1428">
          <cell r="A1428">
            <v>85619</v>
          </cell>
        </row>
        <row r="1429">
          <cell r="A1429">
            <v>85622</v>
          </cell>
        </row>
        <row r="1430">
          <cell r="A1430">
            <v>85624</v>
          </cell>
        </row>
        <row r="1431">
          <cell r="A1431">
            <v>85625</v>
          </cell>
        </row>
        <row r="1432">
          <cell r="A1432">
            <v>85630</v>
          </cell>
        </row>
        <row r="1433">
          <cell r="A1433">
            <v>85631</v>
          </cell>
        </row>
        <row r="1434">
          <cell r="A1434">
            <v>85632</v>
          </cell>
        </row>
        <row r="1435">
          <cell r="A1435">
            <v>85633</v>
          </cell>
        </row>
        <row r="1436">
          <cell r="A1436">
            <v>85636</v>
          </cell>
        </row>
        <row r="1437">
          <cell r="A1437">
            <v>85637</v>
          </cell>
        </row>
        <row r="1438">
          <cell r="A1438">
            <v>85638</v>
          </cell>
        </row>
        <row r="1439">
          <cell r="A1439">
            <v>85639</v>
          </cell>
        </row>
        <row r="1440">
          <cell r="A1440">
            <v>85640</v>
          </cell>
        </row>
        <row r="1441">
          <cell r="A1441">
            <v>85641</v>
          </cell>
        </row>
        <row r="1442">
          <cell r="A1442">
            <v>85644</v>
          </cell>
        </row>
        <row r="1443">
          <cell r="A1443">
            <v>85645</v>
          </cell>
        </row>
        <row r="1444">
          <cell r="A1444">
            <v>85647</v>
          </cell>
        </row>
        <row r="1445">
          <cell r="A1445">
            <v>85649</v>
          </cell>
        </row>
        <row r="1446">
          <cell r="A1446">
            <v>85650</v>
          </cell>
        </row>
        <row r="1447">
          <cell r="A1447">
            <v>85652</v>
          </cell>
        </row>
        <row r="1448">
          <cell r="A1448">
            <v>85655</v>
          </cell>
        </row>
        <row r="1449">
          <cell r="A1449">
            <v>85656</v>
          </cell>
        </row>
        <row r="1450">
          <cell r="A1450">
            <v>85657</v>
          </cell>
        </row>
        <row r="1451">
          <cell r="A1451">
            <v>85658</v>
          </cell>
        </row>
        <row r="1452">
          <cell r="A1452">
            <v>85659</v>
          </cell>
        </row>
        <row r="1453">
          <cell r="A1453">
            <v>85660</v>
          </cell>
        </row>
        <row r="1454">
          <cell r="A1454">
            <v>85661</v>
          </cell>
        </row>
        <row r="1455">
          <cell r="A1455">
            <v>85662</v>
          </cell>
        </row>
        <row r="1456">
          <cell r="A1456">
            <v>85665</v>
          </cell>
        </row>
        <row r="1457">
          <cell r="A1457">
            <v>85666</v>
          </cell>
        </row>
        <row r="1458">
          <cell r="A1458">
            <v>85667</v>
          </cell>
        </row>
        <row r="1459">
          <cell r="A1459">
            <v>85668</v>
          </cell>
        </row>
        <row r="1460">
          <cell r="A1460">
            <v>85669</v>
          </cell>
        </row>
        <row r="1461">
          <cell r="A1461">
            <v>85670</v>
          </cell>
        </row>
        <row r="1462">
          <cell r="A1462">
            <v>85675</v>
          </cell>
        </row>
        <row r="1463">
          <cell r="A1463">
            <v>85676</v>
          </cell>
        </row>
        <row r="1464">
          <cell r="A1464">
            <v>85677</v>
          </cell>
        </row>
        <row r="1465">
          <cell r="A1465">
            <v>85680</v>
          </cell>
        </row>
        <row r="1466">
          <cell r="A1466">
            <v>85682</v>
          </cell>
        </row>
        <row r="1467">
          <cell r="A1467">
            <v>85683</v>
          </cell>
        </row>
        <row r="1468">
          <cell r="A1468">
            <v>85684</v>
          </cell>
        </row>
        <row r="1469">
          <cell r="A1469">
            <v>85685</v>
          </cell>
        </row>
        <row r="1470">
          <cell r="A1470">
            <v>85686</v>
          </cell>
        </row>
        <row r="1471">
          <cell r="A1471">
            <v>85687</v>
          </cell>
        </row>
        <row r="1472">
          <cell r="A1472">
            <v>85688</v>
          </cell>
        </row>
        <row r="1473">
          <cell r="A1473">
            <v>85689</v>
          </cell>
        </row>
        <row r="1474">
          <cell r="A1474">
            <v>85690</v>
          </cell>
        </row>
        <row r="1475">
          <cell r="A1475">
            <v>85695</v>
          </cell>
        </row>
        <row r="1476">
          <cell r="A1476">
            <v>85696</v>
          </cell>
        </row>
        <row r="1477">
          <cell r="A1477">
            <v>85697</v>
          </cell>
        </row>
        <row r="1478">
          <cell r="A1478">
            <v>85698</v>
          </cell>
        </row>
        <row r="1479">
          <cell r="A1479">
            <v>85699</v>
          </cell>
        </row>
        <row r="1480">
          <cell r="A1480">
            <v>85700</v>
          </cell>
        </row>
        <row r="1481">
          <cell r="A1481">
            <v>85701</v>
          </cell>
        </row>
        <row r="1482">
          <cell r="A1482">
            <v>85702</v>
          </cell>
        </row>
        <row r="1483">
          <cell r="A1483">
            <v>85705</v>
          </cell>
        </row>
        <row r="1484">
          <cell r="A1484">
            <v>85706</v>
          </cell>
        </row>
        <row r="1485">
          <cell r="A1485">
            <v>85708</v>
          </cell>
        </row>
        <row r="1486">
          <cell r="A1486">
            <v>85709</v>
          </cell>
        </row>
        <row r="1487">
          <cell r="A1487">
            <v>85710</v>
          </cell>
        </row>
        <row r="1488">
          <cell r="A1488">
            <v>85715</v>
          </cell>
        </row>
        <row r="1489">
          <cell r="A1489">
            <v>85716</v>
          </cell>
        </row>
        <row r="1490">
          <cell r="A1490">
            <v>85717</v>
          </cell>
        </row>
        <row r="1491">
          <cell r="A1491">
            <v>85718</v>
          </cell>
        </row>
        <row r="1492">
          <cell r="A1492">
            <v>85719</v>
          </cell>
        </row>
        <row r="1493">
          <cell r="A1493">
            <v>85720</v>
          </cell>
        </row>
        <row r="1494">
          <cell r="A1494">
            <v>85721</v>
          </cell>
        </row>
        <row r="1495">
          <cell r="A1495">
            <v>85725</v>
          </cell>
        </row>
        <row r="1496">
          <cell r="A1496">
            <v>85726</v>
          </cell>
        </row>
        <row r="1497">
          <cell r="A1497">
            <v>85727</v>
          </cell>
        </row>
        <row r="1498">
          <cell r="A1498">
            <v>85730</v>
          </cell>
        </row>
        <row r="1499">
          <cell r="A1499">
            <v>85731</v>
          </cell>
        </row>
        <row r="1500">
          <cell r="A1500">
            <v>85735</v>
          </cell>
        </row>
        <row r="1501">
          <cell r="A1501">
            <v>85736</v>
          </cell>
        </row>
        <row r="1502">
          <cell r="A1502">
            <v>85737</v>
          </cell>
        </row>
        <row r="1503">
          <cell r="A1503">
            <v>85739</v>
          </cell>
        </row>
        <row r="1504">
          <cell r="A1504">
            <v>85740</v>
          </cell>
        </row>
        <row r="1505">
          <cell r="A1505">
            <v>85741</v>
          </cell>
        </row>
        <row r="1506">
          <cell r="A1506">
            <v>85742</v>
          </cell>
        </row>
        <row r="1507">
          <cell r="A1507">
            <v>85743</v>
          </cell>
        </row>
        <row r="1508">
          <cell r="A1508">
            <v>85744</v>
          </cell>
        </row>
        <row r="1509">
          <cell r="A1509">
            <v>85745</v>
          </cell>
        </row>
        <row r="1510">
          <cell r="A1510">
            <v>85746</v>
          </cell>
        </row>
        <row r="1511">
          <cell r="A1511">
            <v>85747</v>
          </cell>
        </row>
        <row r="1512">
          <cell r="A1512">
            <v>85750</v>
          </cell>
        </row>
        <row r="1513">
          <cell r="A1513">
            <v>85751</v>
          </cell>
        </row>
        <row r="1514">
          <cell r="A1514">
            <v>85753</v>
          </cell>
        </row>
        <row r="1515">
          <cell r="A1515">
            <v>85754</v>
          </cell>
        </row>
        <row r="1516">
          <cell r="A1516">
            <v>85755</v>
          </cell>
        </row>
        <row r="1517">
          <cell r="A1517">
            <v>85756</v>
          </cell>
        </row>
        <row r="1518">
          <cell r="A1518">
            <v>85757</v>
          </cell>
        </row>
        <row r="1519">
          <cell r="A1519">
            <v>85758</v>
          </cell>
        </row>
        <row r="1520">
          <cell r="A1520">
            <v>85759</v>
          </cell>
        </row>
        <row r="1521">
          <cell r="A1521">
            <v>85760</v>
          </cell>
        </row>
        <row r="1522">
          <cell r="A1522">
            <v>85761</v>
          </cell>
        </row>
        <row r="1523">
          <cell r="A1523">
            <v>85762</v>
          </cell>
        </row>
        <row r="1524">
          <cell r="A1524">
            <v>85763</v>
          </cell>
        </row>
        <row r="1525">
          <cell r="A1525">
            <v>85764</v>
          </cell>
        </row>
        <row r="1526">
          <cell r="A1526">
            <v>85765</v>
          </cell>
        </row>
        <row r="1527">
          <cell r="A1527">
            <v>85766</v>
          </cell>
        </row>
        <row r="1528">
          <cell r="A1528">
            <v>85767</v>
          </cell>
        </row>
        <row r="1529">
          <cell r="A1529">
            <v>85768</v>
          </cell>
        </row>
        <row r="1530">
          <cell r="A1530">
            <v>85770</v>
          </cell>
        </row>
        <row r="1531">
          <cell r="A1531">
            <v>85771</v>
          </cell>
        </row>
        <row r="1532">
          <cell r="A1532">
            <v>85773</v>
          </cell>
        </row>
        <row r="1533">
          <cell r="A1533">
            <v>85774</v>
          </cell>
        </row>
        <row r="1534">
          <cell r="A1534">
            <v>85775</v>
          </cell>
        </row>
        <row r="1535">
          <cell r="A1535">
            <v>85776</v>
          </cell>
        </row>
        <row r="1536">
          <cell r="A1536">
            <v>85777</v>
          </cell>
        </row>
        <row r="1537">
          <cell r="A1537">
            <v>85778</v>
          </cell>
        </row>
        <row r="1538">
          <cell r="A1538">
            <v>85779</v>
          </cell>
        </row>
        <row r="1539">
          <cell r="A1539">
            <v>85780</v>
          </cell>
        </row>
        <row r="1540">
          <cell r="A1540">
            <v>85781</v>
          </cell>
        </row>
        <row r="1541">
          <cell r="A1541">
            <v>85782</v>
          </cell>
        </row>
        <row r="1542">
          <cell r="A1542">
            <v>85783</v>
          </cell>
        </row>
        <row r="1543">
          <cell r="A1543">
            <v>85784</v>
          </cell>
        </row>
        <row r="1544">
          <cell r="A1544">
            <v>85785</v>
          </cell>
        </row>
        <row r="1545">
          <cell r="A1545">
            <v>85786</v>
          </cell>
        </row>
        <row r="1546">
          <cell r="A1546">
            <v>85787</v>
          </cell>
        </row>
        <row r="1547">
          <cell r="A1547">
            <v>85788</v>
          </cell>
        </row>
        <row r="1548">
          <cell r="A1548">
            <v>85789</v>
          </cell>
        </row>
        <row r="1549">
          <cell r="A1549">
            <v>85790</v>
          </cell>
        </row>
        <row r="1550">
          <cell r="A1550">
            <v>85791</v>
          </cell>
        </row>
        <row r="1551">
          <cell r="A1551">
            <v>85795</v>
          </cell>
        </row>
        <row r="1552">
          <cell r="A1552">
            <v>85796</v>
          </cell>
        </row>
        <row r="1553">
          <cell r="A1553">
            <v>85797</v>
          </cell>
        </row>
        <row r="1554">
          <cell r="A1554">
            <v>85799</v>
          </cell>
        </row>
        <row r="1555">
          <cell r="A1555">
            <v>85800</v>
          </cell>
        </row>
        <row r="1556">
          <cell r="A1556">
            <v>85801</v>
          </cell>
        </row>
        <row r="1557">
          <cell r="A1557">
            <v>85802</v>
          </cell>
        </row>
        <row r="1558">
          <cell r="A1558">
            <v>85803</v>
          </cell>
        </row>
        <row r="1559">
          <cell r="A1559">
            <v>85804</v>
          </cell>
        </row>
        <row r="1560">
          <cell r="A1560">
            <v>85805</v>
          </cell>
        </row>
        <row r="1561">
          <cell r="A1561">
            <v>85807</v>
          </cell>
        </row>
        <row r="1562">
          <cell r="A1562">
            <v>85808</v>
          </cell>
        </row>
        <row r="1563">
          <cell r="A1563">
            <v>85809</v>
          </cell>
        </row>
        <row r="1564">
          <cell r="A1564">
            <v>85810</v>
          </cell>
        </row>
        <row r="1565">
          <cell r="A1565">
            <v>85811</v>
          </cell>
        </row>
        <row r="1566">
          <cell r="A1566">
            <v>85812</v>
          </cell>
        </row>
        <row r="1567">
          <cell r="A1567">
            <v>85813</v>
          </cell>
        </row>
        <row r="1568">
          <cell r="A1568">
            <v>85814</v>
          </cell>
        </row>
        <row r="1569">
          <cell r="A1569">
            <v>85815</v>
          </cell>
        </row>
        <row r="1570">
          <cell r="A1570">
            <v>85816</v>
          </cell>
        </row>
        <row r="1571">
          <cell r="A1571">
            <v>85817</v>
          </cell>
        </row>
        <row r="1572">
          <cell r="A1572">
            <v>85818</v>
          </cell>
        </row>
        <row r="1573">
          <cell r="A1573">
            <v>85819</v>
          </cell>
        </row>
        <row r="1574">
          <cell r="A1574">
            <v>85820</v>
          </cell>
        </row>
        <row r="1575">
          <cell r="A1575">
            <v>85821</v>
          </cell>
        </row>
        <row r="1576">
          <cell r="A1576">
            <v>85822</v>
          </cell>
        </row>
        <row r="1577">
          <cell r="A1577">
            <v>85823</v>
          </cell>
        </row>
        <row r="1578">
          <cell r="A1578">
            <v>85824</v>
          </cell>
        </row>
        <row r="1579">
          <cell r="A1579">
            <v>85825</v>
          </cell>
        </row>
        <row r="1580">
          <cell r="A1580">
            <v>85826</v>
          </cell>
        </row>
        <row r="1581">
          <cell r="A1581">
            <v>85827</v>
          </cell>
        </row>
        <row r="1582">
          <cell r="A1582">
            <v>85828</v>
          </cell>
        </row>
        <row r="1583">
          <cell r="A1583">
            <v>85829</v>
          </cell>
        </row>
        <row r="1584">
          <cell r="A1584">
            <v>85830</v>
          </cell>
        </row>
        <row r="1585">
          <cell r="A1585">
            <v>85831</v>
          </cell>
        </row>
        <row r="1586">
          <cell r="A1586">
            <v>85832</v>
          </cell>
        </row>
        <row r="1587">
          <cell r="A1587">
            <v>85833</v>
          </cell>
        </row>
        <row r="1588">
          <cell r="A1588">
            <v>85834</v>
          </cell>
        </row>
        <row r="1589">
          <cell r="A1589">
            <v>85835</v>
          </cell>
        </row>
        <row r="1590">
          <cell r="A1590">
            <v>85837</v>
          </cell>
        </row>
        <row r="1591">
          <cell r="A1591">
            <v>85839</v>
          </cell>
        </row>
        <row r="1592">
          <cell r="A1592">
            <v>85840</v>
          </cell>
        </row>
        <row r="1593">
          <cell r="A1593">
            <v>85841</v>
          </cell>
        </row>
        <row r="1594">
          <cell r="A1594">
            <v>85842</v>
          </cell>
        </row>
        <row r="1595">
          <cell r="A1595">
            <v>85843</v>
          </cell>
        </row>
        <row r="1596">
          <cell r="A1596">
            <v>85844</v>
          </cell>
        </row>
        <row r="1597">
          <cell r="A1597">
            <v>85845</v>
          </cell>
        </row>
        <row r="1598">
          <cell r="A1598">
            <v>85846</v>
          </cell>
        </row>
        <row r="1599">
          <cell r="A1599">
            <v>85847</v>
          </cell>
        </row>
        <row r="1600">
          <cell r="A1600">
            <v>85849</v>
          </cell>
        </row>
        <row r="1601">
          <cell r="A1601">
            <v>85850</v>
          </cell>
        </row>
        <row r="1602">
          <cell r="A1602">
            <v>85851</v>
          </cell>
        </row>
        <row r="1603">
          <cell r="A1603">
            <v>85852</v>
          </cell>
        </row>
        <row r="1604">
          <cell r="A1604">
            <v>85853</v>
          </cell>
        </row>
        <row r="1605">
          <cell r="A1605">
            <v>85854</v>
          </cell>
        </row>
        <row r="1606">
          <cell r="A1606">
            <v>85855</v>
          </cell>
        </row>
        <row r="1607">
          <cell r="A1607">
            <v>85856</v>
          </cell>
        </row>
        <row r="1608">
          <cell r="A1608">
            <v>85857</v>
          </cell>
        </row>
        <row r="1609">
          <cell r="A1609">
            <v>85858</v>
          </cell>
        </row>
        <row r="1610">
          <cell r="A1610">
            <v>85859</v>
          </cell>
        </row>
        <row r="1611">
          <cell r="A1611">
            <v>85860</v>
          </cell>
        </row>
        <row r="1612">
          <cell r="A1612">
            <v>85861</v>
          </cell>
        </row>
        <row r="1613">
          <cell r="A1613">
            <v>85862</v>
          </cell>
        </row>
        <row r="1614">
          <cell r="A1614">
            <v>85865</v>
          </cell>
        </row>
        <row r="1615">
          <cell r="A1615">
            <v>85866</v>
          </cell>
        </row>
        <row r="1616">
          <cell r="A1616">
            <v>85867</v>
          </cell>
        </row>
        <row r="1617">
          <cell r="A1617">
            <v>85868</v>
          </cell>
        </row>
        <row r="1618">
          <cell r="A1618">
            <v>85870</v>
          </cell>
        </row>
        <row r="1619">
          <cell r="A1619">
            <v>85871</v>
          </cell>
        </row>
        <row r="1620">
          <cell r="A1620">
            <v>85872</v>
          </cell>
        </row>
        <row r="1621">
          <cell r="A1621">
            <v>85873</v>
          </cell>
        </row>
        <row r="1622">
          <cell r="A1622">
            <v>85874</v>
          </cell>
        </row>
        <row r="1623">
          <cell r="A1623">
            <v>85875</v>
          </cell>
        </row>
        <row r="1624">
          <cell r="A1624">
            <v>85876</v>
          </cell>
        </row>
        <row r="1625">
          <cell r="A1625">
            <v>85877</v>
          </cell>
        </row>
        <row r="1626">
          <cell r="A1626">
            <v>85878</v>
          </cell>
        </row>
        <row r="1627">
          <cell r="A1627">
            <v>85880</v>
          </cell>
        </row>
        <row r="1628">
          <cell r="A1628">
            <v>85881</v>
          </cell>
        </row>
        <row r="1629">
          <cell r="A1629">
            <v>85882</v>
          </cell>
        </row>
        <row r="1630">
          <cell r="A1630">
            <v>85884</v>
          </cell>
        </row>
        <row r="1631">
          <cell r="A1631">
            <v>85885</v>
          </cell>
        </row>
        <row r="1632">
          <cell r="A1632">
            <v>85886</v>
          </cell>
        </row>
        <row r="1633">
          <cell r="A1633">
            <v>85890</v>
          </cell>
        </row>
        <row r="1634">
          <cell r="A1634">
            <v>85891</v>
          </cell>
        </row>
        <row r="1635">
          <cell r="A1635">
            <v>85892</v>
          </cell>
        </row>
        <row r="1636">
          <cell r="A1636">
            <v>85893</v>
          </cell>
        </row>
        <row r="1637">
          <cell r="A1637">
            <v>85894</v>
          </cell>
        </row>
        <row r="1638">
          <cell r="A1638">
            <v>85895</v>
          </cell>
        </row>
        <row r="1639">
          <cell r="A1639">
            <v>85896</v>
          </cell>
        </row>
        <row r="1640">
          <cell r="A1640">
            <v>85897</v>
          </cell>
        </row>
        <row r="1641">
          <cell r="A1641">
            <v>85898</v>
          </cell>
        </row>
        <row r="1642">
          <cell r="A1642">
            <v>85899</v>
          </cell>
        </row>
        <row r="1643">
          <cell r="A1643">
            <v>85900</v>
          </cell>
        </row>
        <row r="1644">
          <cell r="A1644">
            <v>85902</v>
          </cell>
        </row>
        <row r="1645">
          <cell r="A1645">
            <v>85903</v>
          </cell>
        </row>
        <row r="1646">
          <cell r="A1646">
            <v>85904</v>
          </cell>
        </row>
        <row r="1647">
          <cell r="A1647">
            <v>85905</v>
          </cell>
        </row>
        <row r="1648">
          <cell r="A1648">
            <v>85906</v>
          </cell>
        </row>
        <row r="1649">
          <cell r="A1649">
            <v>85907</v>
          </cell>
        </row>
        <row r="1650">
          <cell r="A1650">
            <v>85908</v>
          </cell>
        </row>
        <row r="1651">
          <cell r="A1651">
            <v>85909</v>
          </cell>
        </row>
        <row r="1652">
          <cell r="A1652">
            <v>85910</v>
          </cell>
        </row>
        <row r="1653">
          <cell r="A1653">
            <v>85911</v>
          </cell>
        </row>
        <row r="1654">
          <cell r="A1654">
            <v>85912</v>
          </cell>
        </row>
        <row r="1655">
          <cell r="A1655">
            <v>85913</v>
          </cell>
        </row>
        <row r="1656">
          <cell r="A1656">
            <v>85914</v>
          </cell>
        </row>
        <row r="1657">
          <cell r="A1657">
            <v>85915</v>
          </cell>
        </row>
        <row r="1658">
          <cell r="A1658">
            <v>85916</v>
          </cell>
        </row>
        <row r="1659">
          <cell r="A1659">
            <v>85917</v>
          </cell>
        </row>
        <row r="1660">
          <cell r="A1660">
            <v>85918</v>
          </cell>
        </row>
        <row r="1661">
          <cell r="A1661">
            <v>85919</v>
          </cell>
        </row>
        <row r="1662">
          <cell r="A1662">
            <v>85920</v>
          </cell>
        </row>
        <row r="1663">
          <cell r="A1663">
            <v>85921</v>
          </cell>
        </row>
        <row r="1664">
          <cell r="A1664">
            <v>85922</v>
          </cell>
        </row>
        <row r="1665">
          <cell r="A1665">
            <v>85923</v>
          </cell>
        </row>
        <row r="1666">
          <cell r="A1666">
            <v>85925</v>
          </cell>
        </row>
        <row r="1667">
          <cell r="A1667">
            <v>85926</v>
          </cell>
        </row>
        <row r="1668">
          <cell r="A1668">
            <v>85927</v>
          </cell>
        </row>
        <row r="1669">
          <cell r="A1669">
            <v>85930</v>
          </cell>
        </row>
        <row r="1670">
          <cell r="A1670">
            <v>85932</v>
          </cell>
        </row>
        <row r="1671">
          <cell r="A1671">
            <v>85933</v>
          </cell>
        </row>
        <row r="1672">
          <cell r="A1672">
            <v>85934</v>
          </cell>
        </row>
        <row r="1673">
          <cell r="A1673">
            <v>85935</v>
          </cell>
        </row>
        <row r="1674">
          <cell r="A1674">
            <v>85936</v>
          </cell>
        </row>
        <row r="1675">
          <cell r="A1675">
            <v>85937</v>
          </cell>
        </row>
        <row r="1676">
          <cell r="A1676">
            <v>85938</v>
          </cell>
        </row>
        <row r="1677">
          <cell r="A1677">
            <v>85939</v>
          </cell>
        </row>
        <row r="1678">
          <cell r="A1678">
            <v>85940</v>
          </cell>
        </row>
        <row r="1679">
          <cell r="A1679">
            <v>85941</v>
          </cell>
        </row>
        <row r="1680">
          <cell r="A1680">
            <v>85942</v>
          </cell>
        </row>
        <row r="1681">
          <cell r="A1681">
            <v>85943</v>
          </cell>
        </row>
        <row r="1682">
          <cell r="A1682">
            <v>85944</v>
          </cell>
        </row>
        <row r="1683">
          <cell r="A1683">
            <v>85945</v>
          </cell>
        </row>
        <row r="1684">
          <cell r="A1684">
            <v>85947</v>
          </cell>
        </row>
        <row r="1685">
          <cell r="A1685">
            <v>85948</v>
          </cell>
        </row>
        <row r="1686">
          <cell r="A1686">
            <v>85949</v>
          </cell>
        </row>
        <row r="1687">
          <cell r="A1687">
            <v>85950</v>
          </cell>
        </row>
        <row r="1688">
          <cell r="A1688">
            <v>85951</v>
          </cell>
        </row>
        <row r="1689">
          <cell r="A1689">
            <v>85952</v>
          </cell>
        </row>
        <row r="1690">
          <cell r="A1690">
            <v>85953</v>
          </cell>
        </row>
        <row r="1691">
          <cell r="A1691">
            <v>85954</v>
          </cell>
        </row>
        <row r="1692">
          <cell r="A1692">
            <v>85955</v>
          </cell>
        </row>
        <row r="1693">
          <cell r="A1693">
            <v>85956</v>
          </cell>
        </row>
        <row r="1694">
          <cell r="A1694">
            <v>85957</v>
          </cell>
        </row>
        <row r="1695">
          <cell r="A1695">
            <v>85958</v>
          </cell>
        </row>
        <row r="1696">
          <cell r="A1696">
            <v>85959</v>
          </cell>
        </row>
        <row r="1697">
          <cell r="A1697">
            <v>85960</v>
          </cell>
        </row>
        <row r="1698">
          <cell r="A1698">
            <v>85961</v>
          </cell>
        </row>
        <row r="1699">
          <cell r="A1699">
            <v>85962</v>
          </cell>
        </row>
        <row r="1700">
          <cell r="A1700">
            <v>85964</v>
          </cell>
        </row>
        <row r="1701">
          <cell r="A1701">
            <v>85965</v>
          </cell>
        </row>
        <row r="1702">
          <cell r="A1702">
            <v>85966</v>
          </cell>
        </row>
        <row r="1703">
          <cell r="A1703">
            <v>85967</v>
          </cell>
        </row>
        <row r="1704">
          <cell r="A1704">
            <v>85968</v>
          </cell>
        </row>
        <row r="1705">
          <cell r="A1705">
            <v>85969</v>
          </cell>
        </row>
        <row r="1706">
          <cell r="A1706">
            <v>85970</v>
          </cell>
        </row>
        <row r="1707">
          <cell r="A1707">
            <v>85971</v>
          </cell>
        </row>
        <row r="1708">
          <cell r="A1708">
            <v>85972</v>
          </cell>
        </row>
        <row r="1709">
          <cell r="A1709">
            <v>85973</v>
          </cell>
        </row>
        <row r="1710">
          <cell r="A1710">
            <v>85974</v>
          </cell>
        </row>
        <row r="1711">
          <cell r="A1711">
            <v>85975</v>
          </cell>
        </row>
        <row r="1712">
          <cell r="A1712">
            <v>85976</v>
          </cell>
        </row>
        <row r="1713">
          <cell r="A1713">
            <v>85977</v>
          </cell>
        </row>
        <row r="1714">
          <cell r="A1714">
            <v>85978</v>
          </cell>
        </row>
        <row r="1715">
          <cell r="A1715">
            <v>85979</v>
          </cell>
        </row>
        <row r="1716">
          <cell r="A1716">
            <v>85980</v>
          </cell>
        </row>
        <row r="1717">
          <cell r="A1717">
            <v>85981</v>
          </cell>
        </row>
        <row r="1718">
          <cell r="A1718">
            <v>85982</v>
          </cell>
        </row>
        <row r="1719">
          <cell r="A1719">
            <v>85983</v>
          </cell>
        </row>
        <row r="1720">
          <cell r="A1720">
            <v>85984</v>
          </cell>
        </row>
        <row r="1721">
          <cell r="A1721">
            <v>85985</v>
          </cell>
        </row>
        <row r="1722">
          <cell r="A1722">
            <v>85986</v>
          </cell>
        </row>
        <row r="1723">
          <cell r="A1723">
            <v>85987</v>
          </cell>
        </row>
        <row r="1724">
          <cell r="A1724">
            <v>85988</v>
          </cell>
        </row>
        <row r="1725">
          <cell r="A1725">
            <v>85988</v>
          </cell>
        </row>
        <row r="1726">
          <cell r="A1726">
            <v>85989</v>
          </cell>
        </row>
        <row r="1727">
          <cell r="A1727">
            <v>85990</v>
          </cell>
        </row>
        <row r="1728">
          <cell r="A1728">
            <v>85991</v>
          </cell>
        </row>
        <row r="1729">
          <cell r="A1729">
            <v>85992</v>
          </cell>
        </row>
        <row r="1730">
          <cell r="A1730">
            <v>85993</v>
          </cell>
        </row>
        <row r="1731">
          <cell r="A1731">
            <v>85994</v>
          </cell>
        </row>
        <row r="1732">
          <cell r="A1732">
            <v>85995</v>
          </cell>
        </row>
        <row r="1733">
          <cell r="A1733">
            <v>85996</v>
          </cell>
        </row>
        <row r="1734">
          <cell r="A1734">
            <v>85997</v>
          </cell>
        </row>
        <row r="1735">
          <cell r="A1735">
            <v>85998</v>
          </cell>
        </row>
        <row r="1736">
          <cell r="A1736">
            <v>200300</v>
          </cell>
        </row>
        <row r="1737">
          <cell r="A1737">
            <v>203000</v>
          </cell>
        </row>
        <row r="1738">
          <cell r="A1738">
            <v>203002</v>
          </cell>
        </row>
        <row r="1739">
          <cell r="A1739">
            <v>203005</v>
          </cell>
        </row>
        <row r="1740">
          <cell r="A1740">
            <v>203011</v>
          </cell>
        </row>
        <row r="1741">
          <cell r="A1741">
            <v>203015</v>
          </cell>
        </row>
        <row r="1742">
          <cell r="A1742">
            <v>203047</v>
          </cell>
        </row>
        <row r="1743">
          <cell r="A1743">
            <v>203048</v>
          </cell>
        </row>
        <row r="1744">
          <cell r="A1744">
            <v>203049</v>
          </cell>
        </row>
        <row r="1745">
          <cell r="A1745">
            <v>203050</v>
          </cell>
        </row>
        <row r="1746">
          <cell r="A1746">
            <v>203400</v>
          </cell>
        </row>
        <row r="1747">
          <cell r="A1747">
            <v>203411</v>
          </cell>
        </row>
        <row r="1748">
          <cell r="A1748">
            <v>203413</v>
          </cell>
        </row>
        <row r="1749">
          <cell r="A1749">
            <v>203417</v>
          </cell>
        </row>
        <row r="1750">
          <cell r="A1750">
            <v>203600</v>
          </cell>
        </row>
        <row r="1751">
          <cell r="A1751">
            <v>203650</v>
          </cell>
        </row>
        <row r="1752">
          <cell r="A1752">
            <v>203800</v>
          </cell>
        </row>
        <row r="1753">
          <cell r="A1753">
            <v>203805</v>
          </cell>
        </row>
        <row r="1754">
          <cell r="A1754">
            <v>203807</v>
          </cell>
        </row>
        <row r="1755">
          <cell r="A1755">
            <v>203811</v>
          </cell>
        </row>
        <row r="1756">
          <cell r="A1756">
            <v>203814</v>
          </cell>
        </row>
        <row r="1757">
          <cell r="A1757">
            <v>203815</v>
          </cell>
        </row>
        <row r="1758">
          <cell r="A1758">
            <v>204100</v>
          </cell>
        </row>
        <row r="1759">
          <cell r="A1759">
            <v>204105</v>
          </cell>
        </row>
        <row r="1760">
          <cell r="A1760">
            <v>204111</v>
          </cell>
        </row>
        <row r="1761">
          <cell r="A1761">
            <v>204114</v>
          </cell>
        </row>
        <row r="1762">
          <cell r="A1762">
            <v>204115</v>
          </cell>
        </row>
        <row r="1763">
          <cell r="A1763">
            <v>204152</v>
          </cell>
        </row>
        <row r="1764">
          <cell r="A1764">
            <v>204300</v>
          </cell>
        </row>
        <row r="1765">
          <cell r="A1765">
            <v>204302</v>
          </cell>
        </row>
        <row r="1766">
          <cell r="A1766">
            <v>204305</v>
          </cell>
        </row>
        <row r="1767">
          <cell r="A1767">
            <v>204306</v>
          </cell>
        </row>
        <row r="1768">
          <cell r="A1768">
            <v>204307</v>
          </cell>
        </row>
        <row r="1769">
          <cell r="A1769">
            <v>204311</v>
          </cell>
        </row>
        <row r="1770">
          <cell r="A1770">
            <v>204314</v>
          </cell>
        </row>
        <row r="1771">
          <cell r="A1771">
            <v>204350</v>
          </cell>
        </row>
        <row r="1772">
          <cell r="A1772">
            <v>204351</v>
          </cell>
        </row>
        <row r="1773">
          <cell r="A1773">
            <v>204352</v>
          </cell>
        </row>
        <row r="1774">
          <cell r="A1774">
            <v>204353</v>
          </cell>
        </row>
        <row r="1775">
          <cell r="A1775">
            <v>204354</v>
          </cell>
        </row>
        <row r="1776">
          <cell r="A1776">
            <v>204355</v>
          </cell>
        </row>
        <row r="1777">
          <cell r="A1777">
            <v>204356</v>
          </cell>
        </row>
        <row r="1778">
          <cell r="A1778">
            <v>204900</v>
          </cell>
        </row>
        <row r="1779">
          <cell r="A1779">
            <v>205000</v>
          </cell>
        </row>
        <row r="1780">
          <cell r="A1780">
            <v>205001</v>
          </cell>
        </row>
        <row r="1781">
          <cell r="A1781">
            <v>205002</v>
          </cell>
        </row>
        <row r="1782">
          <cell r="A1782">
            <v>205005</v>
          </cell>
        </row>
        <row r="1783">
          <cell r="A1783">
            <v>205011</v>
          </cell>
        </row>
        <row r="1784">
          <cell r="A1784">
            <v>205014</v>
          </cell>
        </row>
        <row r="1785">
          <cell r="A1785">
            <v>205050</v>
          </cell>
        </row>
        <row r="1786">
          <cell r="A1786">
            <v>205051</v>
          </cell>
        </row>
        <row r="1787">
          <cell r="A1787">
            <v>205052</v>
          </cell>
        </row>
        <row r="1788">
          <cell r="A1788">
            <v>205200</v>
          </cell>
        </row>
        <row r="1789">
          <cell r="A1789">
            <v>205252</v>
          </cell>
        </row>
        <row r="1790">
          <cell r="A1790">
            <v>205300</v>
          </cell>
        </row>
        <row r="1791">
          <cell r="A1791">
            <v>205315</v>
          </cell>
        </row>
        <row r="1792">
          <cell r="A1792">
            <v>205317</v>
          </cell>
        </row>
        <row r="1793">
          <cell r="A1793">
            <v>205600</v>
          </cell>
        </row>
        <row r="1794">
          <cell r="A1794">
            <v>205700</v>
          </cell>
        </row>
        <row r="1795">
          <cell r="A1795">
            <v>205712</v>
          </cell>
        </row>
        <row r="1796">
          <cell r="A1796">
            <v>205800</v>
          </cell>
        </row>
        <row r="1797">
          <cell r="A1797">
            <v>205802</v>
          </cell>
        </row>
        <row r="1798">
          <cell r="A1798">
            <v>205814</v>
          </cell>
        </row>
        <row r="1799">
          <cell r="A1799">
            <v>205815</v>
          </cell>
        </row>
        <row r="1800">
          <cell r="A1800">
            <v>205900</v>
          </cell>
        </row>
        <row r="1801">
          <cell r="A1801">
            <v>205902</v>
          </cell>
        </row>
        <row r="1802">
          <cell r="A1802">
            <v>205905</v>
          </cell>
        </row>
        <row r="1803">
          <cell r="A1803">
            <v>205907</v>
          </cell>
        </row>
        <row r="1804">
          <cell r="A1804">
            <v>205915</v>
          </cell>
        </row>
        <row r="1805">
          <cell r="A1805">
            <v>205917</v>
          </cell>
        </row>
        <row r="1806">
          <cell r="A1806">
            <v>205951</v>
          </cell>
        </row>
        <row r="1807">
          <cell r="A1807">
            <v>205956</v>
          </cell>
        </row>
        <row r="1808">
          <cell r="A1808">
            <v>205958</v>
          </cell>
        </row>
        <row r="1809">
          <cell r="A1809">
            <v>205961</v>
          </cell>
        </row>
        <row r="1810">
          <cell r="A1810">
            <v>205963</v>
          </cell>
        </row>
        <row r="1811">
          <cell r="A1811">
            <v>205964</v>
          </cell>
        </row>
        <row r="1812">
          <cell r="A1812">
            <v>205965</v>
          </cell>
        </row>
        <row r="1813">
          <cell r="A1813">
            <v>206500</v>
          </cell>
        </row>
        <row r="1814">
          <cell r="A1814">
            <v>206515</v>
          </cell>
        </row>
        <row r="1815">
          <cell r="A1815">
            <v>206700</v>
          </cell>
        </row>
        <row r="1816">
          <cell r="A1816">
            <v>206705</v>
          </cell>
        </row>
        <row r="1817">
          <cell r="A1817">
            <v>206711</v>
          </cell>
        </row>
        <row r="1818">
          <cell r="A1818">
            <v>206713</v>
          </cell>
        </row>
        <row r="1819">
          <cell r="A1819">
            <v>206715</v>
          </cell>
        </row>
        <row r="1820">
          <cell r="A1820">
            <v>206719</v>
          </cell>
        </row>
        <row r="1821">
          <cell r="A1821">
            <v>207000</v>
          </cell>
        </row>
        <row r="1822">
          <cell r="A1822">
            <v>207001</v>
          </cell>
        </row>
        <row r="1823">
          <cell r="A1823">
            <v>207005</v>
          </cell>
        </row>
        <row r="1824">
          <cell r="A1824">
            <v>207015</v>
          </cell>
        </row>
        <row r="1825">
          <cell r="A1825">
            <v>207600</v>
          </cell>
        </row>
        <row r="1826">
          <cell r="A1826">
            <v>207800</v>
          </cell>
        </row>
        <row r="1827">
          <cell r="A1827">
            <v>207813</v>
          </cell>
        </row>
        <row r="1828">
          <cell r="A1828">
            <v>207900</v>
          </cell>
        </row>
        <row r="1829">
          <cell r="A1829">
            <v>207901</v>
          </cell>
        </row>
        <row r="1830">
          <cell r="A1830">
            <v>207902</v>
          </cell>
        </row>
        <row r="1831">
          <cell r="A1831">
            <v>207907</v>
          </cell>
        </row>
        <row r="1832">
          <cell r="A1832">
            <v>207911</v>
          </cell>
        </row>
        <row r="1833">
          <cell r="A1833">
            <v>207913</v>
          </cell>
        </row>
        <row r="1834">
          <cell r="A1834">
            <v>207915</v>
          </cell>
        </row>
        <row r="1835">
          <cell r="A1835">
            <v>207950</v>
          </cell>
        </row>
        <row r="1836">
          <cell r="A1836">
            <v>207951</v>
          </cell>
        </row>
        <row r="1837">
          <cell r="A1837">
            <v>207952</v>
          </cell>
        </row>
        <row r="1838">
          <cell r="A1838">
            <v>207953</v>
          </cell>
        </row>
        <row r="1839">
          <cell r="A1839">
            <v>207954</v>
          </cell>
        </row>
        <row r="1840">
          <cell r="A1840">
            <v>207955</v>
          </cell>
        </row>
        <row r="1841">
          <cell r="A1841">
            <v>207956</v>
          </cell>
        </row>
        <row r="1842">
          <cell r="A1842">
            <v>207957</v>
          </cell>
        </row>
        <row r="1843">
          <cell r="A1843">
            <v>207958</v>
          </cell>
        </row>
        <row r="1844">
          <cell r="A1844">
            <v>207959</v>
          </cell>
        </row>
        <row r="1845">
          <cell r="A1845">
            <v>208400</v>
          </cell>
        </row>
        <row r="1846">
          <cell r="A1846">
            <v>208405</v>
          </cell>
        </row>
        <row r="1847">
          <cell r="A1847">
            <v>208411</v>
          </cell>
        </row>
        <row r="1848">
          <cell r="A1848">
            <v>208413</v>
          </cell>
        </row>
        <row r="1849">
          <cell r="A1849">
            <v>208415</v>
          </cell>
        </row>
        <row r="1850">
          <cell r="A1850">
            <v>208700</v>
          </cell>
        </row>
        <row r="1851">
          <cell r="A1851">
            <v>208713</v>
          </cell>
        </row>
        <row r="1852">
          <cell r="A1852">
            <v>208714</v>
          </cell>
        </row>
        <row r="1853">
          <cell r="A1853">
            <v>208715</v>
          </cell>
        </row>
        <row r="1854">
          <cell r="A1854">
            <v>208750</v>
          </cell>
        </row>
        <row r="1855">
          <cell r="A1855">
            <v>208751</v>
          </cell>
        </row>
        <row r="1856">
          <cell r="A1856">
            <v>209200</v>
          </cell>
        </row>
        <row r="1857">
          <cell r="A1857">
            <v>209201</v>
          </cell>
        </row>
        <row r="1858">
          <cell r="A1858">
            <v>209202</v>
          </cell>
        </row>
        <row r="1859">
          <cell r="A1859">
            <v>209205</v>
          </cell>
        </row>
        <row r="1860">
          <cell r="A1860">
            <v>209206</v>
          </cell>
        </row>
        <row r="1861">
          <cell r="A1861">
            <v>209207</v>
          </cell>
        </row>
        <row r="1862">
          <cell r="A1862">
            <v>209208</v>
          </cell>
        </row>
        <row r="1863">
          <cell r="A1863">
            <v>209209</v>
          </cell>
        </row>
        <row r="1864">
          <cell r="A1864">
            <v>209211</v>
          </cell>
        </row>
        <row r="1865">
          <cell r="A1865">
            <v>209214</v>
          </cell>
        </row>
        <row r="1866">
          <cell r="A1866">
            <v>209215</v>
          </cell>
        </row>
        <row r="1867">
          <cell r="A1867">
            <v>209217</v>
          </cell>
        </row>
        <row r="1868">
          <cell r="A1868">
            <v>209500</v>
          </cell>
        </row>
        <row r="1869">
          <cell r="A1869">
            <v>209501</v>
          </cell>
        </row>
        <row r="1870">
          <cell r="A1870">
            <v>209514</v>
          </cell>
        </row>
        <row r="1871">
          <cell r="A1871">
            <v>209700</v>
          </cell>
        </row>
        <row r="1872">
          <cell r="A1872">
            <v>209701</v>
          </cell>
        </row>
        <row r="1873">
          <cell r="A1873">
            <v>209702</v>
          </cell>
        </row>
        <row r="1874">
          <cell r="A1874">
            <v>209705</v>
          </cell>
        </row>
        <row r="1875">
          <cell r="A1875">
            <v>209706</v>
          </cell>
        </row>
        <row r="1876">
          <cell r="A1876">
            <v>209707</v>
          </cell>
        </row>
        <row r="1877">
          <cell r="A1877">
            <v>209708</v>
          </cell>
        </row>
        <row r="1878">
          <cell r="A1878">
            <v>209709</v>
          </cell>
        </row>
        <row r="1879">
          <cell r="A1879">
            <v>209710</v>
          </cell>
        </row>
        <row r="1880">
          <cell r="A1880">
            <v>209711</v>
          </cell>
        </row>
        <row r="1881">
          <cell r="A1881">
            <v>209712</v>
          </cell>
        </row>
        <row r="1882">
          <cell r="A1882">
            <v>209713</v>
          </cell>
        </row>
        <row r="1883">
          <cell r="A1883">
            <v>209714</v>
          </cell>
        </row>
        <row r="1884">
          <cell r="A1884">
            <v>209717</v>
          </cell>
        </row>
        <row r="1885">
          <cell r="A1885">
            <v>209750</v>
          </cell>
        </row>
        <row r="1886">
          <cell r="A1886">
            <v>209751</v>
          </cell>
        </row>
        <row r="1887">
          <cell r="A1887">
            <v>209752</v>
          </cell>
        </row>
        <row r="1888">
          <cell r="A1888">
            <v>209753</v>
          </cell>
        </row>
        <row r="1889">
          <cell r="A1889">
            <v>209754</v>
          </cell>
        </row>
        <row r="1890">
          <cell r="A1890">
            <v>209755</v>
          </cell>
        </row>
        <row r="1891">
          <cell r="A1891">
            <v>209756</v>
          </cell>
        </row>
        <row r="1892">
          <cell r="A1892">
            <v>209757</v>
          </cell>
        </row>
        <row r="1893">
          <cell r="A1893">
            <v>209758</v>
          </cell>
        </row>
        <row r="1894">
          <cell r="A1894">
            <v>209759</v>
          </cell>
        </row>
        <row r="1895">
          <cell r="A1895">
            <v>209760</v>
          </cell>
        </row>
        <row r="1896">
          <cell r="A1896">
            <v>209761</v>
          </cell>
        </row>
        <row r="1897">
          <cell r="A1897">
            <v>209762</v>
          </cell>
        </row>
        <row r="1898">
          <cell r="A1898">
            <v>209763</v>
          </cell>
        </row>
        <row r="1899">
          <cell r="A1899">
            <v>209764</v>
          </cell>
        </row>
        <row r="1900">
          <cell r="A1900">
            <v>209765</v>
          </cell>
        </row>
        <row r="1901">
          <cell r="A1901">
            <v>209767</v>
          </cell>
        </row>
        <row r="1902">
          <cell r="A1902">
            <v>209768</v>
          </cell>
        </row>
        <row r="1903">
          <cell r="A1903">
            <v>209769</v>
          </cell>
        </row>
        <row r="1904">
          <cell r="A1904">
            <v>209770</v>
          </cell>
        </row>
        <row r="1905">
          <cell r="A1905">
            <v>209771</v>
          </cell>
        </row>
        <row r="1906">
          <cell r="A1906">
            <v>209772</v>
          </cell>
        </row>
        <row r="1907">
          <cell r="A1907">
            <v>209773</v>
          </cell>
        </row>
        <row r="1908">
          <cell r="A1908">
            <v>209774</v>
          </cell>
        </row>
        <row r="1909">
          <cell r="A1909">
            <v>209755</v>
          </cell>
        </row>
        <row r="1910">
          <cell r="A1910">
            <v>209776</v>
          </cell>
        </row>
        <row r="1911">
          <cell r="A1911">
            <v>209777</v>
          </cell>
        </row>
        <row r="1912">
          <cell r="A1912">
            <v>209778</v>
          </cell>
        </row>
        <row r="1913">
          <cell r="A1913">
            <v>210300</v>
          </cell>
        </row>
        <row r="1914">
          <cell r="A1914">
            <v>210317</v>
          </cell>
        </row>
        <row r="1915">
          <cell r="A1915">
            <v>210350</v>
          </cell>
        </row>
        <row r="1916">
          <cell r="A1916">
            <v>210600</v>
          </cell>
        </row>
        <row r="1917">
          <cell r="A1917">
            <v>210611</v>
          </cell>
        </row>
        <row r="1918">
          <cell r="A1918">
            <v>210613</v>
          </cell>
        </row>
        <row r="1919">
          <cell r="A1919">
            <v>210615</v>
          </cell>
        </row>
        <row r="1920">
          <cell r="A1920">
            <v>210800</v>
          </cell>
        </row>
        <row r="1921">
          <cell r="A1921">
            <v>210811</v>
          </cell>
        </row>
        <row r="1922">
          <cell r="A1922">
            <v>210815</v>
          </cell>
        </row>
        <row r="1923">
          <cell r="A1923">
            <v>210900</v>
          </cell>
        </row>
        <row r="1924">
          <cell r="A1924">
            <v>210911</v>
          </cell>
        </row>
        <row r="1925">
          <cell r="A1925">
            <v>210913</v>
          </cell>
        </row>
        <row r="1926">
          <cell r="A1926">
            <v>211400</v>
          </cell>
        </row>
        <row r="1927">
          <cell r="A1927">
            <v>211406</v>
          </cell>
        </row>
        <row r="1928">
          <cell r="A1928">
            <v>211407</v>
          </cell>
        </row>
        <row r="1929">
          <cell r="A1929">
            <v>211411</v>
          </cell>
        </row>
        <row r="1930">
          <cell r="A1930">
            <v>211413</v>
          </cell>
        </row>
        <row r="1931">
          <cell r="A1931">
            <v>211500</v>
          </cell>
        </row>
        <row r="1932">
          <cell r="A1932">
            <v>211507</v>
          </cell>
        </row>
        <row r="1933">
          <cell r="A1933">
            <v>211511</v>
          </cell>
        </row>
        <row r="1934">
          <cell r="A1934">
            <v>211513</v>
          </cell>
        </row>
        <row r="1935">
          <cell r="A1935">
            <v>211518</v>
          </cell>
        </row>
        <row r="1936">
          <cell r="A1936">
            <v>211900</v>
          </cell>
        </row>
        <row r="1937">
          <cell r="A1937">
            <v>211902</v>
          </cell>
        </row>
        <row r="1938">
          <cell r="A1938">
            <v>211905</v>
          </cell>
        </row>
        <row r="1939">
          <cell r="A1939">
            <v>211911</v>
          </cell>
        </row>
        <row r="1940">
          <cell r="A1940">
            <v>211914</v>
          </cell>
        </row>
        <row r="1941">
          <cell r="A1941">
            <v>211915</v>
          </cell>
        </row>
        <row r="1942">
          <cell r="A1942">
            <v>211951</v>
          </cell>
        </row>
        <row r="1943">
          <cell r="A1943">
            <v>212000</v>
          </cell>
        </row>
        <row r="1944">
          <cell r="A1944">
            <v>212005</v>
          </cell>
        </row>
        <row r="1945">
          <cell r="A1945">
            <v>212014</v>
          </cell>
        </row>
        <row r="1946">
          <cell r="A1946">
            <v>212015</v>
          </cell>
        </row>
        <row r="1947">
          <cell r="A1947">
            <v>212249</v>
          </cell>
        </row>
        <row r="1948">
          <cell r="A1948">
            <v>212400</v>
          </cell>
        </row>
        <row r="1949">
          <cell r="A1949">
            <v>213000</v>
          </cell>
        </row>
        <row r="1950">
          <cell r="A1950">
            <v>213005</v>
          </cell>
        </row>
        <row r="1951">
          <cell r="A1951">
            <v>213007</v>
          </cell>
        </row>
        <row r="1952">
          <cell r="A1952">
            <v>213011</v>
          </cell>
        </row>
        <row r="1953">
          <cell r="A1953">
            <v>213013</v>
          </cell>
        </row>
        <row r="1954">
          <cell r="A1954">
            <v>213014</v>
          </cell>
        </row>
        <row r="1955">
          <cell r="A1955">
            <v>213015</v>
          </cell>
        </row>
        <row r="1956">
          <cell r="A1956">
            <v>213019</v>
          </cell>
        </row>
        <row r="1957">
          <cell r="A1957">
            <v>213050</v>
          </cell>
        </row>
        <row r="1958">
          <cell r="A1958">
            <v>213051</v>
          </cell>
        </row>
        <row r="1959">
          <cell r="A1959">
            <v>213300</v>
          </cell>
        </row>
        <row r="1960">
          <cell r="A1960">
            <v>213305</v>
          </cell>
        </row>
        <row r="1961">
          <cell r="A1961">
            <v>213350</v>
          </cell>
        </row>
        <row r="1962">
          <cell r="A1962">
            <v>213351</v>
          </cell>
        </row>
        <row r="1963">
          <cell r="A1963">
            <v>213352</v>
          </cell>
        </row>
        <row r="1964">
          <cell r="A1964">
            <v>213353</v>
          </cell>
        </row>
        <row r="1965">
          <cell r="A1965">
            <v>213354</v>
          </cell>
        </row>
        <row r="1966">
          <cell r="A1966">
            <v>213500</v>
          </cell>
        </row>
        <row r="1967">
          <cell r="A1967">
            <v>213501</v>
          </cell>
        </row>
        <row r="1968">
          <cell r="A1968">
            <v>213505</v>
          </cell>
        </row>
        <row r="1969">
          <cell r="A1969">
            <v>213514</v>
          </cell>
        </row>
        <row r="1970">
          <cell r="A1970">
            <v>213515</v>
          </cell>
        </row>
        <row r="1971">
          <cell r="A1971">
            <v>213517</v>
          </cell>
        </row>
        <row r="1972">
          <cell r="A1972">
            <v>213550</v>
          </cell>
        </row>
        <row r="1973">
          <cell r="A1973">
            <v>213800</v>
          </cell>
        </row>
        <row r="1974">
          <cell r="A1974">
            <v>213805</v>
          </cell>
        </row>
        <row r="1975">
          <cell r="A1975">
            <v>213815</v>
          </cell>
        </row>
        <row r="1976">
          <cell r="A1976">
            <v>213817</v>
          </cell>
        </row>
        <row r="1977">
          <cell r="A1977">
            <v>213850</v>
          </cell>
        </row>
        <row r="1978">
          <cell r="A1978">
            <v>214200</v>
          </cell>
        </row>
        <row r="1979">
          <cell r="A1979">
            <v>214204</v>
          </cell>
        </row>
        <row r="1980">
          <cell r="A1980">
            <v>214205</v>
          </cell>
        </row>
        <row r="1981">
          <cell r="A1981">
            <v>214207</v>
          </cell>
        </row>
        <row r="1982">
          <cell r="A1982">
            <v>214210</v>
          </cell>
        </row>
        <row r="1983">
          <cell r="A1983">
            <v>214213</v>
          </cell>
        </row>
        <row r="1984">
          <cell r="A1984">
            <v>214214</v>
          </cell>
        </row>
        <row r="1985">
          <cell r="A1985">
            <v>214215</v>
          </cell>
        </row>
        <row r="1986">
          <cell r="A1986">
            <v>214217</v>
          </cell>
        </row>
        <row r="1987">
          <cell r="A1987">
            <v>214600</v>
          </cell>
        </row>
        <row r="1988">
          <cell r="A1988">
            <v>214604</v>
          </cell>
        </row>
        <row r="1989">
          <cell r="A1989">
            <v>214605</v>
          </cell>
        </row>
        <row r="1990">
          <cell r="A1990">
            <v>214607</v>
          </cell>
        </row>
        <row r="1991">
          <cell r="A1991">
            <v>214614</v>
          </cell>
        </row>
        <row r="1992">
          <cell r="A1992">
            <v>214615</v>
          </cell>
        </row>
        <row r="1993">
          <cell r="A1993">
            <v>214617</v>
          </cell>
        </row>
        <row r="1994">
          <cell r="A1994">
            <v>214618</v>
          </cell>
        </row>
        <row r="1995">
          <cell r="A1995">
            <v>214651</v>
          </cell>
        </row>
        <row r="1996">
          <cell r="A1996">
            <v>214652</v>
          </cell>
        </row>
        <row r="1997">
          <cell r="A1997">
            <v>216407</v>
          </cell>
        </row>
        <row r="1998">
          <cell r="A1998">
            <v>214614</v>
          </cell>
        </row>
        <row r="1999">
          <cell r="A1999">
            <v>214615</v>
          </cell>
        </row>
        <row r="2000">
          <cell r="A2000">
            <v>214651</v>
          </cell>
        </row>
        <row r="2001">
          <cell r="A2001">
            <v>214652</v>
          </cell>
        </row>
        <row r="2002">
          <cell r="A2002">
            <v>214800</v>
          </cell>
        </row>
        <row r="2003">
          <cell r="A2003">
            <v>214802</v>
          </cell>
        </row>
        <row r="2004">
          <cell r="A2004">
            <v>214805</v>
          </cell>
        </row>
        <row r="2005">
          <cell r="A2005">
            <v>214806</v>
          </cell>
        </row>
        <row r="2006">
          <cell r="A2006">
            <v>214807</v>
          </cell>
        </row>
        <row r="2007">
          <cell r="A2007">
            <v>214811</v>
          </cell>
        </row>
        <row r="2008">
          <cell r="A2008">
            <v>214814</v>
          </cell>
        </row>
        <row r="2009">
          <cell r="A2009">
            <v>214849</v>
          </cell>
        </row>
        <row r="2010">
          <cell r="A2010">
            <v>214851</v>
          </cell>
        </row>
        <row r="2011">
          <cell r="A2011">
            <v>214852</v>
          </cell>
        </row>
        <row r="2012">
          <cell r="A2012">
            <v>214853</v>
          </cell>
        </row>
        <row r="2013">
          <cell r="A2013">
            <v>214854</v>
          </cell>
        </row>
        <row r="2014">
          <cell r="A2014">
            <v>214855</v>
          </cell>
        </row>
        <row r="2015">
          <cell r="A2015">
            <v>214856</v>
          </cell>
        </row>
        <row r="2016">
          <cell r="A2016">
            <v>214857</v>
          </cell>
        </row>
        <row r="2017">
          <cell r="A2017">
            <v>215400</v>
          </cell>
        </row>
        <row r="2018">
          <cell r="A2018">
            <v>215405</v>
          </cell>
        </row>
        <row r="2019">
          <cell r="A2019">
            <v>215407</v>
          </cell>
        </row>
        <row r="2020">
          <cell r="A2020">
            <v>215411</v>
          </cell>
        </row>
        <row r="2021">
          <cell r="A2021">
            <v>215414</v>
          </cell>
        </row>
        <row r="2022">
          <cell r="A2022">
            <v>215415</v>
          </cell>
        </row>
        <row r="2023">
          <cell r="A2023">
            <v>215416</v>
          </cell>
        </row>
        <row r="2024">
          <cell r="A2024">
            <v>215417</v>
          </cell>
        </row>
        <row r="2025">
          <cell r="A2025">
            <v>215418</v>
          </cell>
        </row>
        <row r="2026">
          <cell r="A2026">
            <v>215450</v>
          </cell>
        </row>
        <row r="2027">
          <cell r="A2027">
            <v>215452</v>
          </cell>
        </row>
        <row r="2028">
          <cell r="A2028">
            <v>215800</v>
          </cell>
        </row>
        <row r="2029">
          <cell r="A2029">
            <v>215801</v>
          </cell>
        </row>
        <row r="2030">
          <cell r="A2030">
            <v>215802</v>
          </cell>
        </row>
        <row r="2031">
          <cell r="A2031">
            <v>215805</v>
          </cell>
        </row>
        <row r="2032">
          <cell r="A2032">
            <v>215806</v>
          </cell>
        </row>
        <row r="2033">
          <cell r="A2033">
            <v>215807</v>
          </cell>
        </row>
        <row r="2034">
          <cell r="A2034">
            <v>215812</v>
          </cell>
        </row>
        <row r="2035">
          <cell r="A2035">
            <v>215813</v>
          </cell>
        </row>
        <row r="2036">
          <cell r="A2036">
            <v>215814</v>
          </cell>
        </row>
        <row r="2037">
          <cell r="A2037">
            <v>215815</v>
          </cell>
        </row>
        <row r="2038">
          <cell r="A2038">
            <v>215850</v>
          </cell>
        </row>
        <row r="2039">
          <cell r="A2039">
            <v>215851</v>
          </cell>
        </row>
        <row r="2040">
          <cell r="A2040">
            <v>215852</v>
          </cell>
        </row>
        <row r="2041">
          <cell r="A2041">
            <v>215853</v>
          </cell>
        </row>
        <row r="2042">
          <cell r="A2042">
            <v>215854</v>
          </cell>
        </row>
        <row r="2043">
          <cell r="A2043">
            <v>215855</v>
          </cell>
        </row>
        <row r="2044">
          <cell r="A2044">
            <v>215856</v>
          </cell>
        </row>
        <row r="2045">
          <cell r="A2045">
            <v>215857</v>
          </cell>
        </row>
        <row r="2046">
          <cell r="A2046">
            <v>215858</v>
          </cell>
        </row>
        <row r="2047">
          <cell r="A2047">
            <v>215860</v>
          </cell>
        </row>
        <row r="2048">
          <cell r="A2048">
            <v>215861</v>
          </cell>
        </row>
        <row r="2049">
          <cell r="A2049">
            <v>215862</v>
          </cell>
        </row>
        <row r="2050">
          <cell r="A2050">
            <v>215863</v>
          </cell>
        </row>
        <row r="2051">
          <cell r="A2051">
            <v>215864</v>
          </cell>
        </row>
        <row r="2052">
          <cell r="A2052">
            <v>215865</v>
          </cell>
        </row>
        <row r="2053">
          <cell r="A2053">
            <v>215866</v>
          </cell>
        </row>
        <row r="2054">
          <cell r="A2054">
            <v>215867</v>
          </cell>
        </row>
        <row r="2055">
          <cell r="A2055">
            <v>215868</v>
          </cell>
        </row>
        <row r="2056">
          <cell r="A2056">
            <v>215869</v>
          </cell>
        </row>
        <row r="2057">
          <cell r="A2057">
            <v>215870</v>
          </cell>
        </row>
        <row r="2058">
          <cell r="A2058">
            <v>215871</v>
          </cell>
        </row>
        <row r="2059">
          <cell r="A2059">
            <v>216300</v>
          </cell>
        </row>
        <row r="2060">
          <cell r="A2060">
            <v>216302</v>
          </cell>
        </row>
        <row r="2061">
          <cell r="A2061">
            <v>216304</v>
          </cell>
        </row>
        <row r="2062">
          <cell r="A2062">
            <v>216305</v>
          </cell>
        </row>
        <row r="2063">
          <cell r="A2063">
            <v>216306</v>
          </cell>
        </row>
        <row r="2064">
          <cell r="A2064">
            <v>216307</v>
          </cell>
        </row>
        <row r="2065">
          <cell r="A2065">
            <v>216310</v>
          </cell>
        </row>
        <row r="2066">
          <cell r="A2066">
            <v>216311</v>
          </cell>
        </row>
        <row r="2067">
          <cell r="A2067">
            <v>216314</v>
          </cell>
        </row>
        <row r="2068">
          <cell r="A2068">
            <v>216315</v>
          </cell>
        </row>
        <row r="2069">
          <cell r="A2069">
            <v>216317</v>
          </cell>
        </row>
        <row r="2070">
          <cell r="A2070">
            <v>216350</v>
          </cell>
        </row>
        <row r="2071">
          <cell r="A2071">
            <v>216800</v>
          </cell>
        </row>
        <row r="2072">
          <cell r="A2072">
            <v>216801</v>
          </cell>
        </row>
        <row r="2073">
          <cell r="A2073">
            <v>216802</v>
          </cell>
        </row>
        <row r="2074">
          <cell r="A2074">
            <v>216804</v>
          </cell>
        </row>
        <row r="2075">
          <cell r="A2075">
            <v>216805</v>
          </cell>
        </row>
        <row r="2076">
          <cell r="A2076">
            <v>216807</v>
          </cell>
        </row>
        <row r="2077">
          <cell r="A2077">
            <v>216810</v>
          </cell>
        </row>
        <row r="2078">
          <cell r="A2078">
            <v>216811</v>
          </cell>
        </row>
        <row r="2079">
          <cell r="A2079">
            <v>216812</v>
          </cell>
        </row>
        <row r="2080">
          <cell r="A2080">
            <v>216813</v>
          </cell>
        </row>
        <row r="2081">
          <cell r="A2081">
            <v>216814</v>
          </cell>
        </row>
        <row r="2082">
          <cell r="A2082">
            <v>216815</v>
          </cell>
        </row>
        <row r="2083">
          <cell r="A2083">
            <v>216816</v>
          </cell>
        </row>
        <row r="2084">
          <cell r="A2084">
            <v>216817</v>
          </cell>
        </row>
        <row r="2085">
          <cell r="A2085">
            <v>216850</v>
          </cell>
        </row>
        <row r="2086">
          <cell r="A2086">
            <v>216851</v>
          </cell>
        </row>
        <row r="2087">
          <cell r="A2087">
            <v>216852</v>
          </cell>
        </row>
        <row r="2088">
          <cell r="A2088">
            <v>217300</v>
          </cell>
        </row>
        <row r="2089">
          <cell r="A2089">
            <v>217302</v>
          </cell>
        </row>
        <row r="2090">
          <cell r="A2090">
            <v>217305</v>
          </cell>
        </row>
        <row r="2091">
          <cell r="A2091">
            <v>217307</v>
          </cell>
        </row>
        <row r="2092">
          <cell r="A2092">
            <v>217311</v>
          </cell>
        </row>
        <row r="2093">
          <cell r="A2093">
            <v>217314</v>
          </cell>
        </row>
        <row r="2094">
          <cell r="A2094">
            <v>217315</v>
          </cell>
        </row>
        <row r="2095">
          <cell r="A2095">
            <v>217317</v>
          </cell>
        </row>
        <row r="2096">
          <cell r="A2096">
            <v>217350</v>
          </cell>
        </row>
        <row r="2097">
          <cell r="A2097">
            <v>217352</v>
          </cell>
        </row>
        <row r="2098">
          <cell r="A2098">
            <v>217353</v>
          </cell>
        </row>
        <row r="2099">
          <cell r="A2099">
            <v>217354</v>
          </cell>
        </row>
        <row r="2100">
          <cell r="A2100">
            <v>217355</v>
          </cell>
        </row>
        <row r="2101">
          <cell r="A2101">
            <v>217800</v>
          </cell>
        </row>
        <row r="2102">
          <cell r="A2102">
            <v>217805</v>
          </cell>
        </row>
        <row r="2103">
          <cell r="A2103">
            <v>217815</v>
          </cell>
        </row>
        <row r="2104">
          <cell r="A2104">
            <v>218100</v>
          </cell>
        </row>
        <row r="2105">
          <cell r="A2105">
            <v>218102</v>
          </cell>
        </row>
        <row r="2106">
          <cell r="A2106">
            <v>218103</v>
          </cell>
        </row>
        <row r="2107">
          <cell r="A2107">
            <v>218104</v>
          </cell>
        </row>
        <row r="2108">
          <cell r="A2108">
            <v>218105</v>
          </cell>
        </row>
        <row r="2109">
          <cell r="A2109">
            <v>218106</v>
          </cell>
        </row>
        <row r="2110">
          <cell r="A2110">
            <v>218115</v>
          </cell>
        </row>
        <row r="2111">
          <cell r="A2111">
            <v>218117</v>
          </cell>
        </row>
        <row r="2112">
          <cell r="A2112">
            <v>218150</v>
          </cell>
        </row>
        <row r="2113">
          <cell r="A2113">
            <v>218500</v>
          </cell>
        </row>
        <row r="2114">
          <cell r="A2114">
            <v>218515</v>
          </cell>
        </row>
        <row r="2115">
          <cell r="A2115">
            <v>218516</v>
          </cell>
        </row>
        <row r="2116">
          <cell r="A2116">
            <v>218550</v>
          </cell>
        </row>
        <row r="2117">
          <cell r="A2117">
            <v>218551</v>
          </cell>
        </row>
        <row r="2118">
          <cell r="A2118">
            <v>218600</v>
          </cell>
        </row>
        <row r="2119">
          <cell r="A2119">
            <v>218650</v>
          </cell>
        </row>
        <row r="2120">
          <cell r="A2120">
            <v>223000</v>
          </cell>
        </row>
        <row r="2121">
          <cell r="A2121">
            <v>223002</v>
          </cell>
        </row>
        <row r="2122">
          <cell r="A2122">
            <v>223005</v>
          </cell>
        </row>
        <row r="2123">
          <cell r="A2123">
            <v>223015</v>
          </cell>
        </row>
        <row r="2124">
          <cell r="A2124">
            <v>223300</v>
          </cell>
        </row>
        <row r="2125">
          <cell r="A2125">
            <v>223315</v>
          </cell>
        </row>
        <row r="2126">
          <cell r="A2126">
            <v>223350</v>
          </cell>
        </row>
        <row r="2127">
          <cell r="A2127">
            <v>223600</v>
          </cell>
        </row>
        <row r="2128">
          <cell r="A2128">
            <v>223605</v>
          </cell>
        </row>
        <row r="2129">
          <cell r="A2129">
            <v>223615</v>
          </cell>
        </row>
        <row r="2130">
          <cell r="A2130">
            <v>224000</v>
          </cell>
        </row>
        <row r="2131">
          <cell r="A2131">
            <v>224001</v>
          </cell>
        </row>
        <row r="2132">
          <cell r="A2132">
            <v>224002</v>
          </cell>
        </row>
        <row r="2133">
          <cell r="A2133">
            <v>224005</v>
          </cell>
        </row>
        <row r="2134">
          <cell r="A2134">
            <v>224006</v>
          </cell>
        </row>
        <row r="2135">
          <cell r="A2135">
            <v>224007</v>
          </cell>
        </row>
        <row r="2136">
          <cell r="A2136">
            <v>224011</v>
          </cell>
        </row>
        <row r="2137">
          <cell r="A2137">
            <v>224015</v>
          </cell>
        </row>
        <row r="2138">
          <cell r="A2138">
            <v>224019</v>
          </cell>
        </row>
        <row r="2139">
          <cell r="A2139">
            <v>224100</v>
          </cell>
        </row>
        <row r="2140">
          <cell r="A2140">
            <v>224105</v>
          </cell>
        </row>
        <row r="2141">
          <cell r="A2141">
            <v>224107</v>
          </cell>
        </row>
        <row r="2142">
          <cell r="A2142">
            <v>224113</v>
          </cell>
        </row>
        <row r="2143">
          <cell r="A2143">
            <v>224114</v>
          </cell>
        </row>
        <row r="2144">
          <cell r="A2144">
            <v>224115</v>
          </cell>
        </row>
        <row r="2145">
          <cell r="A2145">
            <v>224117</v>
          </cell>
        </row>
        <row r="2146">
          <cell r="A2146">
            <v>224150</v>
          </cell>
        </row>
        <row r="2147">
          <cell r="A2147">
            <v>224200</v>
          </cell>
        </row>
        <row r="2148">
          <cell r="A2148">
            <v>224202</v>
          </cell>
        </row>
        <row r="2149">
          <cell r="A2149">
            <v>224205</v>
          </cell>
        </row>
        <row r="2150">
          <cell r="A2150">
            <v>224215</v>
          </cell>
        </row>
        <row r="2151">
          <cell r="A2151">
            <v>224217</v>
          </cell>
        </row>
        <row r="2152">
          <cell r="A2152">
            <v>224250</v>
          </cell>
        </row>
        <row r="2153">
          <cell r="A2153">
            <v>224251</v>
          </cell>
        </row>
        <row r="2154">
          <cell r="A2154">
            <v>224600</v>
          </cell>
        </row>
        <row r="2155">
          <cell r="A2155">
            <v>224615</v>
          </cell>
        </row>
        <row r="2156">
          <cell r="A2156">
            <v>224900</v>
          </cell>
        </row>
        <row r="2157">
          <cell r="A2157">
            <v>224915</v>
          </cell>
        </row>
        <row r="2158">
          <cell r="A2158">
            <v>224916</v>
          </cell>
        </row>
        <row r="2159">
          <cell r="A2159">
            <v>225200</v>
          </cell>
        </row>
        <row r="2160">
          <cell r="A2160">
            <v>225205</v>
          </cell>
        </row>
        <row r="2161">
          <cell r="A2161">
            <v>225214</v>
          </cell>
        </row>
        <row r="2162">
          <cell r="A2162">
            <v>225215</v>
          </cell>
        </row>
        <row r="2163">
          <cell r="A2163">
            <v>228000</v>
          </cell>
        </row>
        <row r="2164">
          <cell r="A2164">
            <v>228002</v>
          </cell>
        </row>
        <row r="2165">
          <cell r="A2165">
            <v>228005</v>
          </cell>
        </row>
        <row r="2166">
          <cell r="A2166">
            <v>228014</v>
          </cell>
        </row>
        <row r="2167">
          <cell r="A2167">
            <v>228017</v>
          </cell>
        </row>
        <row r="2168">
          <cell r="A2168">
            <v>228300</v>
          </cell>
        </row>
        <row r="2169">
          <cell r="A2169">
            <v>228400</v>
          </cell>
        </row>
        <row r="2170">
          <cell r="A2170">
            <v>228403</v>
          </cell>
        </row>
        <row r="2171">
          <cell r="A2171">
            <v>228404</v>
          </cell>
        </row>
        <row r="2172">
          <cell r="A2172">
            <v>228405</v>
          </cell>
        </row>
        <row r="2173">
          <cell r="A2173">
            <v>228414</v>
          </cell>
        </row>
        <row r="2174">
          <cell r="A2174">
            <v>228415</v>
          </cell>
        </row>
        <row r="2175">
          <cell r="A2175">
            <v>228450</v>
          </cell>
        </row>
        <row r="2176">
          <cell r="A2176">
            <v>228800</v>
          </cell>
        </row>
        <row r="2177">
          <cell r="A2177">
            <v>228815</v>
          </cell>
        </row>
        <row r="2178">
          <cell r="A2178">
            <v>228850</v>
          </cell>
        </row>
        <row r="2179">
          <cell r="A2179">
            <v>229200</v>
          </cell>
        </row>
        <row r="2180">
          <cell r="A2180">
            <v>229215</v>
          </cell>
        </row>
        <row r="2181">
          <cell r="A2181">
            <v>229600</v>
          </cell>
        </row>
        <row r="2182">
          <cell r="A2182">
            <v>229615</v>
          </cell>
        </row>
      </sheetData>
      <sheetData sheetId="9" refreshError="1"/>
      <sheetData sheetId="10" refreshError="1"/>
      <sheetData sheetId="11" refreshError="1">
        <row r="9">
          <cell r="P9">
            <v>-5135.2299999999996</v>
          </cell>
          <cell r="AD9">
            <v>10500</v>
          </cell>
        </row>
        <row r="10">
          <cell r="P10">
            <v>33088.089999999997</v>
          </cell>
          <cell r="AD10">
            <v>10540</v>
          </cell>
        </row>
        <row r="11">
          <cell r="P11">
            <v>-1990.71</v>
          </cell>
          <cell r="AD11">
            <v>10545</v>
          </cell>
        </row>
        <row r="12">
          <cell r="P12">
            <v>212</v>
          </cell>
          <cell r="AD12">
            <v>34025</v>
          </cell>
        </row>
        <row r="13">
          <cell r="P13">
            <v>35671.08</v>
          </cell>
          <cell r="AD13">
            <v>34080</v>
          </cell>
        </row>
        <row r="14">
          <cell r="P14">
            <v>60173.26</v>
          </cell>
          <cell r="AD14">
            <v>34081</v>
          </cell>
        </row>
        <row r="15">
          <cell r="P15">
            <v>14382.48</v>
          </cell>
          <cell r="AD15">
            <v>34120</v>
          </cell>
        </row>
        <row r="16">
          <cell r="P16">
            <v>-26794</v>
          </cell>
          <cell r="AD16">
            <v>34180</v>
          </cell>
        </row>
        <row r="17">
          <cell r="P17">
            <v>26356.21</v>
          </cell>
          <cell r="AD17">
            <v>34186</v>
          </cell>
        </row>
        <row r="18">
          <cell r="P18">
            <v>-12903.58</v>
          </cell>
          <cell r="AD18">
            <v>34540</v>
          </cell>
        </row>
        <row r="19">
          <cell r="P19">
            <v>69.349999999999994</v>
          </cell>
          <cell r="AD19">
            <v>34541</v>
          </cell>
        </row>
        <row r="20">
          <cell r="P20">
            <v>0</v>
          </cell>
          <cell r="AD20">
            <v>34543</v>
          </cell>
        </row>
        <row r="21">
          <cell r="P21">
            <v>6863</v>
          </cell>
          <cell r="AD21">
            <v>34544</v>
          </cell>
        </row>
        <row r="22">
          <cell r="P22">
            <v>135138.60999999999</v>
          </cell>
          <cell r="AD22">
            <v>34545</v>
          </cell>
        </row>
        <row r="23">
          <cell r="P23">
            <v>0</v>
          </cell>
          <cell r="AD23">
            <v>34546</v>
          </cell>
        </row>
        <row r="24">
          <cell r="P24">
            <v>6298.31</v>
          </cell>
          <cell r="AD24">
            <v>34553</v>
          </cell>
        </row>
        <row r="25">
          <cell r="P25">
            <v>-886.13</v>
          </cell>
          <cell r="AD25">
            <v>34780</v>
          </cell>
        </row>
        <row r="26">
          <cell r="P26">
            <v>683808.08</v>
          </cell>
          <cell r="AD26">
            <v>80000</v>
          </cell>
        </row>
        <row r="27">
          <cell r="P27">
            <v>185258.39</v>
          </cell>
          <cell r="AD27">
            <v>80004</v>
          </cell>
        </row>
        <row r="28">
          <cell r="P28">
            <v>92506.62</v>
          </cell>
          <cell r="AD28">
            <v>80008</v>
          </cell>
        </row>
        <row r="29">
          <cell r="P29">
            <v>-21056.11</v>
          </cell>
          <cell r="AD29">
            <v>80011</v>
          </cell>
        </row>
        <row r="30">
          <cell r="P30">
            <v>0</v>
          </cell>
          <cell r="AD30">
            <v>80012</v>
          </cell>
        </row>
        <row r="31">
          <cell r="P31">
            <v>-266.42</v>
          </cell>
          <cell r="AD31">
            <v>80013</v>
          </cell>
        </row>
        <row r="32">
          <cell r="P32">
            <v>2227.7399999999998</v>
          </cell>
          <cell r="AD32">
            <v>80014</v>
          </cell>
        </row>
        <row r="33">
          <cell r="P33">
            <v>-36550.61</v>
          </cell>
          <cell r="AD33">
            <v>80015</v>
          </cell>
        </row>
        <row r="34">
          <cell r="P34">
            <v>130443.15</v>
          </cell>
          <cell r="AD34">
            <v>80016</v>
          </cell>
        </row>
        <row r="35">
          <cell r="P35">
            <v>73808.009999999995</v>
          </cell>
          <cell r="AD35">
            <v>80017</v>
          </cell>
        </row>
        <row r="36">
          <cell r="P36">
            <v>321028.36</v>
          </cell>
          <cell r="AD36">
            <v>80018</v>
          </cell>
        </row>
        <row r="37">
          <cell r="P37">
            <v>191826.58</v>
          </cell>
          <cell r="AD37">
            <v>80019</v>
          </cell>
        </row>
        <row r="38">
          <cell r="P38">
            <v>13697.68</v>
          </cell>
          <cell r="AD38">
            <v>80037</v>
          </cell>
        </row>
        <row r="39">
          <cell r="P39">
            <v>39906.92</v>
          </cell>
          <cell r="AD39">
            <v>80039</v>
          </cell>
        </row>
        <row r="40">
          <cell r="P40">
            <v>-931.79</v>
          </cell>
          <cell r="AD40">
            <v>80042</v>
          </cell>
        </row>
        <row r="41">
          <cell r="P41">
            <v>49801.25</v>
          </cell>
          <cell r="AD41">
            <v>80047</v>
          </cell>
        </row>
        <row r="42">
          <cell r="P42">
            <v>137.51</v>
          </cell>
          <cell r="AD42">
            <v>80048</v>
          </cell>
        </row>
        <row r="43">
          <cell r="P43">
            <v>0</v>
          </cell>
          <cell r="AD43">
            <v>80064</v>
          </cell>
        </row>
        <row r="44">
          <cell r="P44">
            <v>142149.79</v>
          </cell>
          <cell r="AD44">
            <v>80065</v>
          </cell>
        </row>
        <row r="45">
          <cell r="P45">
            <v>281951.21999999997</v>
          </cell>
          <cell r="AD45">
            <v>80066</v>
          </cell>
        </row>
        <row r="46">
          <cell r="P46">
            <v>46919.11</v>
          </cell>
          <cell r="AD46">
            <v>80072</v>
          </cell>
        </row>
        <row r="47">
          <cell r="P47">
            <v>4204.7299999999996</v>
          </cell>
          <cell r="AD47">
            <v>80082</v>
          </cell>
        </row>
        <row r="48">
          <cell r="P48">
            <v>162563.09</v>
          </cell>
          <cell r="AD48">
            <v>80083</v>
          </cell>
        </row>
        <row r="49">
          <cell r="P49">
            <v>82690.47</v>
          </cell>
          <cell r="AD49">
            <v>80084</v>
          </cell>
        </row>
        <row r="50">
          <cell r="P50">
            <v>633.66999999999996</v>
          </cell>
          <cell r="AD50">
            <v>80086</v>
          </cell>
        </row>
        <row r="51">
          <cell r="P51">
            <v>338.81</v>
          </cell>
          <cell r="AD51">
            <v>80092</v>
          </cell>
        </row>
        <row r="52">
          <cell r="P52">
            <v>3582.19</v>
          </cell>
          <cell r="AD52">
            <v>80093</v>
          </cell>
        </row>
        <row r="53">
          <cell r="P53">
            <v>82746.47</v>
          </cell>
          <cell r="AD53">
            <v>80099</v>
          </cell>
        </row>
        <row r="54">
          <cell r="P54">
            <v>51372.7</v>
          </cell>
          <cell r="AD54">
            <v>80100</v>
          </cell>
        </row>
        <row r="55">
          <cell r="P55">
            <v>184.23</v>
          </cell>
          <cell r="AD55">
            <v>80101</v>
          </cell>
        </row>
        <row r="56">
          <cell r="P56">
            <v>3891.69</v>
          </cell>
          <cell r="AD56">
            <v>80102</v>
          </cell>
        </row>
        <row r="57">
          <cell r="P57">
            <v>6841.66</v>
          </cell>
          <cell r="AD57">
            <v>80103</v>
          </cell>
        </row>
        <row r="58">
          <cell r="P58">
            <v>35973.980000000003</v>
          </cell>
          <cell r="AD58">
            <v>80108</v>
          </cell>
        </row>
        <row r="59">
          <cell r="P59">
            <v>160056.89000000001</v>
          </cell>
          <cell r="AD59">
            <v>80126</v>
          </cell>
        </row>
        <row r="60">
          <cell r="P60">
            <v>206.5</v>
          </cell>
          <cell r="AD60">
            <v>80128</v>
          </cell>
        </row>
        <row r="61">
          <cell r="P61">
            <v>1107.71</v>
          </cell>
          <cell r="AD61">
            <v>80129</v>
          </cell>
        </row>
        <row r="62">
          <cell r="P62">
            <v>55149</v>
          </cell>
          <cell r="AD62">
            <v>80132</v>
          </cell>
        </row>
        <row r="63">
          <cell r="P63">
            <v>261368.88</v>
          </cell>
          <cell r="AD63">
            <v>80133</v>
          </cell>
        </row>
        <row r="64">
          <cell r="P64">
            <v>1870.66</v>
          </cell>
          <cell r="AD64">
            <v>80134</v>
          </cell>
        </row>
        <row r="65">
          <cell r="P65">
            <v>2096.1799999999998</v>
          </cell>
          <cell r="AD65">
            <v>80138</v>
          </cell>
        </row>
        <row r="66">
          <cell r="P66">
            <v>885.1</v>
          </cell>
          <cell r="AD66">
            <v>80139</v>
          </cell>
        </row>
        <row r="67">
          <cell r="P67">
            <v>32346.42</v>
          </cell>
          <cell r="AD67">
            <v>80141</v>
          </cell>
        </row>
        <row r="68">
          <cell r="P68">
            <v>-213.19</v>
          </cell>
          <cell r="AD68">
            <v>80142</v>
          </cell>
        </row>
        <row r="69">
          <cell r="P69">
            <v>38634.99</v>
          </cell>
          <cell r="AD69">
            <v>80144</v>
          </cell>
        </row>
        <row r="70">
          <cell r="P70">
            <v>0</v>
          </cell>
          <cell r="AD70">
            <v>80145</v>
          </cell>
        </row>
        <row r="71">
          <cell r="P71">
            <v>6005.12</v>
          </cell>
          <cell r="AD71">
            <v>80146</v>
          </cell>
        </row>
        <row r="72">
          <cell r="P72">
            <v>1145.44</v>
          </cell>
          <cell r="AD72">
            <v>80149</v>
          </cell>
        </row>
        <row r="73">
          <cell r="P73">
            <v>264.39999999999998</v>
          </cell>
          <cell r="AD73">
            <v>80151</v>
          </cell>
        </row>
        <row r="74">
          <cell r="P74">
            <v>21772</v>
          </cell>
          <cell r="AD74">
            <v>80152</v>
          </cell>
        </row>
        <row r="75">
          <cell r="P75">
            <v>51478.19</v>
          </cell>
          <cell r="AD75">
            <v>80153</v>
          </cell>
        </row>
        <row r="76">
          <cell r="P76">
            <v>2618.1799999999998</v>
          </cell>
          <cell r="AD76">
            <v>80154</v>
          </cell>
        </row>
        <row r="77">
          <cell r="P77">
            <v>0</v>
          </cell>
          <cell r="AD77">
            <v>80155</v>
          </cell>
        </row>
        <row r="78">
          <cell r="P78">
            <v>40642.39</v>
          </cell>
          <cell r="AD78">
            <v>80156</v>
          </cell>
        </row>
        <row r="79">
          <cell r="P79">
            <v>17446.080000000002</v>
          </cell>
          <cell r="AD79">
            <v>80157</v>
          </cell>
        </row>
        <row r="80">
          <cell r="P80">
            <v>177094.65</v>
          </cell>
          <cell r="AD80">
            <v>80158</v>
          </cell>
        </row>
        <row r="81">
          <cell r="P81">
            <v>395.91</v>
          </cell>
          <cell r="AD81">
            <v>80159</v>
          </cell>
        </row>
        <row r="82">
          <cell r="P82">
            <v>0</v>
          </cell>
          <cell r="AD82">
            <v>80164</v>
          </cell>
        </row>
        <row r="83">
          <cell r="P83">
            <v>1651.84</v>
          </cell>
          <cell r="AD83">
            <v>80165</v>
          </cell>
        </row>
        <row r="84">
          <cell r="P84">
            <v>-106789.69</v>
          </cell>
          <cell r="AD84">
            <v>82050</v>
          </cell>
        </row>
        <row r="85">
          <cell r="P85">
            <v>0</v>
          </cell>
          <cell r="AD85">
            <v>82052</v>
          </cell>
        </row>
        <row r="86">
          <cell r="P86">
            <v>21922.97</v>
          </cell>
          <cell r="AD86">
            <v>82060</v>
          </cell>
        </row>
        <row r="87">
          <cell r="P87">
            <v>43044.75</v>
          </cell>
          <cell r="AD87">
            <v>82089</v>
          </cell>
        </row>
        <row r="88">
          <cell r="P88">
            <v>-349868.86</v>
          </cell>
          <cell r="AD88">
            <v>82100</v>
          </cell>
        </row>
        <row r="89">
          <cell r="P89">
            <v>17022.990000000002</v>
          </cell>
          <cell r="AD89">
            <v>82110</v>
          </cell>
        </row>
        <row r="90">
          <cell r="P90">
            <v>17672.349999999999</v>
          </cell>
          <cell r="AD90">
            <v>82111</v>
          </cell>
        </row>
        <row r="91">
          <cell r="P91">
            <v>-1656.12</v>
          </cell>
          <cell r="AD91">
            <v>82115</v>
          </cell>
        </row>
        <row r="92">
          <cell r="P92">
            <v>0</v>
          </cell>
          <cell r="AD92">
            <v>82117</v>
          </cell>
        </row>
        <row r="93">
          <cell r="P93">
            <v>0</v>
          </cell>
          <cell r="AD93">
            <v>82121</v>
          </cell>
        </row>
        <row r="94">
          <cell r="P94">
            <v>44644.69</v>
          </cell>
          <cell r="AD94">
            <v>82122</v>
          </cell>
        </row>
        <row r="95">
          <cell r="P95">
            <v>22576.65</v>
          </cell>
          <cell r="AD95">
            <v>82123</v>
          </cell>
        </row>
        <row r="96">
          <cell r="P96">
            <v>0</v>
          </cell>
          <cell r="AD96">
            <v>82124</v>
          </cell>
        </row>
        <row r="97">
          <cell r="P97">
            <v>10168.629999999999</v>
          </cell>
          <cell r="AD97">
            <v>82125</v>
          </cell>
        </row>
        <row r="98">
          <cell r="P98">
            <v>21107.96</v>
          </cell>
          <cell r="AD98">
            <v>82126</v>
          </cell>
        </row>
        <row r="99">
          <cell r="P99">
            <v>12917.04</v>
          </cell>
          <cell r="AD99">
            <v>82127</v>
          </cell>
        </row>
        <row r="100">
          <cell r="P100">
            <v>0</v>
          </cell>
          <cell r="AD100">
            <v>82128</v>
          </cell>
        </row>
        <row r="101">
          <cell r="P101">
            <v>114978.63</v>
          </cell>
          <cell r="AD101">
            <v>82129</v>
          </cell>
        </row>
        <row r="102">
          <cell r="P102">
            <v>24658.16</v>
          </cell>
          <cell r="AD102">
            <v>82150</v>
          </cell>
        </row>
        <row r="103">
          <cell r="P103">
            <v>-4689</v>
          </cell>
          <cell r="AD103">
            <v>82210</v>
          </cell>
        </row>
        <row r="104">
          <cell r="P104">
            <v>14675.13</v>
          </cell>
          <cell r="AD104">
            <v>82340</v>
          </cell>
        </row>
        <row r="105">
          <cell r="P105">
            <v>5117.0600000000004</v>
          </cell>
          <cell r="AD105">
            <v>82381</v>
          </cell>
        </row>
        <row r="106">
          <cell r="P106">
            <v>18335.88</v>
          </cell>
          <cell r="AD106">
            <v>82382</v>
          </cell>
        </row>
        <row r="107">
          <cell r="P107">
            <v>5859.75</v>
          </cell>
          <cell r="AD107">
            <v>82440</v>
          </cell>
        </row>
        <row r="108">
          <cell r="P108">
            <v>10183.24</v>
          </cell>
          <cell r="AD108">
            <v>82445</v>
          </cell>
        </row>
        <row r="109">
          <cell r="P109">
            <v>288.26</v>
          </cell>
          <cell r="AD109">
            <v>82520</v>
          </cell>
        </row>
        <row r="110">
          <cell r="P110">
            <v>12675.88</v>
          </cell>
          <cell r="AD110">
            <v>82541</v>
          </cell>
        </row>
        <row r="111">
          <cell r="P111">
            <v>13385.2</v>
          </cell>
          <cell r="AD111">
            <v>82554</v>
          </cell>
        </row>
        <row r="112">
          <cell r="P112">
            <v>2478.2600000000002</v>
          </cell>
          <cell r="AD112">
            <v>82765</v>
          </cell>
        </row>
        <row r="113">
          <cell r="P113">
            <v>118.49</v>
          </cell>
          <cell r="AD113">
            <v>82780</v>
          </cell>
        </row>
        <row r="114">
          <cell r="P114">
            <v>15004.62</v>
          </cell>
          <cell r="AD114">
            <v>82786</v>
          </cell>
        </row>
        <row r="115">
          <cell r="P115">
            <v>8957.5499999999993</v>
          </cell>
          <cell r="AD115">
            <v>82787</v>
          </cell>
        </row>
        <row r="116">
          <cell r="P116">
            <v>-19925.599999999999</v>
          </cell>
          <cell r="AD116">
            <v>84000</v>
          </cell>
        </row>
        <row r="117">
          <cell r="P117">
            <v>0</v>
          </cell>
          <cell r="AD117">
            <v>84001</v>
          </cell>
        </row>
        <row r="118">
          <cell r="P118">
            <v>-355.95</v>
          </cell>
          <cell r="AD118">
            <v>84003</v>
          </cell>
        </row>
        <row r="119">
          <cell r="P119">
            <v>5893</v>
          </cell>
          <cell r="AD119">
            <v>84004</v>
          </cell>
        </row>
        <row r="120">
          <cell r="P120">
            <v>30000</v>
          </cell>
          <cell r="AD120">
            <v>84007</v>
          </cell>
        </row>
        <row r="121">
          <cell r="P121">
            <v>260614.03</v>
          </cell>
          <cell r="AD121">
            <v>84008</v>
          </cell>
        </row>
        <row r="122">
          <cell r="P122">
            <v>66186.67</v>
          </cell>
          <cell r="AD122">
            <v>84009</v>
          </cell>
        </row>
        <row r="123">
          <cell r="P123">
            <v>319.82</v>
          </cell>
          <cell r="AD123">
            <v>84010</v>
          </cell>
        </row>
        <row r="124">
          <cell r="P124">
            <v>10254.32</v>
          </cell>
          <cell r="AD124">
            <v>84012</v>
          </cell>
        </row>
        <row r="125">
          <cell r="P125">
            <v>3378.26</v>
          </cell>
          <cell r="AD125">
            <v>84013</v>
          </cell>
        </row>
        <row r="126">
          <cell r="P126">
            <v>-717.92</v>
          </cell>
          <cell r="AD126">
            <v>84014</v>
          </cell>
        </row>
        <row r="127">
          <cell r="P127">
            <v>9726.99</v>
          </cell>
          <cell r="AD127">
            <v>84018</v>
          </cell>
        </row>
        <row r="128">
          <cell r="P128">
            <v>1598.7</v>
          </cell>
          <cell r="AD128">
            <v>84022</v>
          </cell>
        </row>
        <row r="129">
          <cell r="P129">
            <v>547.61</v>
          </cell>
          <cell r="AD129">
            <v>84023</v>
          </cell>
        </row>
        <row r="130">
          <cell r="P130">
            <v>2</v>
          </cell>
          <cell r="AD130">
            <v>84024</v>
          </cell>
        </row>
        <row r="131">
          <cell r="P131">
            <v>39894.769999999997</v>
          </cell>
          <cell r="AD131">
            <v>84028</v>
          </cell>
        </row>
        <row r="132">
          <cell r="P132">
            <v>32528.58</v>
          </cell>
          <cell r="AD132">
            <v>84029</v>
          </cell>
        </row>
        <row r="133">
          <cell r="P133">
            <v>15448.39</v>
          </cell>
          <cell r="AD133">
            <v>84031</v>
          </cell>
        </row>
        <row r="134">
          <cell r="P134">
            <v>36256.43</v>
          </cell>
          <cell r="AD134">
            <v>84032</v>
          </cell>
        </row>
        <row r="135">
          <cell r="P135">
            <v>12642.5</v>
          </cell>
          <cell r="AD135">
            <v>84033</v>
          </cell>
        </row>
        <row r="136">
          <cell r="P136">
            <v>23981.94</v>
          </cell>
          <cell r="AD136">
            <v>84034</v>
          </cell>
        </row>
        <row r="137">
          <cell r="P137">
            <v>94642.92</v>
          </cell>
          <cell r="AD137">
            <v>84037</v>
          </cell>
        </row>
        <row r="138">
          <cell r="P138">
            <v>20123.259999999998</v>
          </cell>
          <cell r="AD138">
            <v>84038</v>
          </cell>
        </row>
        <row r="139">
          <cell r="P139">
            <v>17408.73</v>
          </cell>
          <cell r="AD139">
            <v>84039</v>
          </cell>
        </row>
        <row r="140">
          <cell r="P140">
            <v>20421.63</v>
          </cell>
          <cell r="AD140">
            <v>84041</v>
          </cell>
        </row>
        <row r="141">
          <cell r="P141">
            <v>19661.490000000002</v>
          </cell>
          <cell r="AD141">
            <v>84042</v>
          </cell>
        </row>
        <row r="142">
          <cell r="P142">
            <v>24221.8</v>
          </cell>
          <cell r="AD142">
            <v>84043</v>
          </cell>
        </row>
        <row r="143">
          <cell r="P143">
            <v>0</v>
          </cell>
          <cell r="AD143">
            <v>84044</v>
          </cell>
        </row>
        <row r="144">
          <cell r="P144">
            <v>107442.65</v>
          </cell>
          <cell r="AD144">
            <v>84048</v>
          </cell>
        </row>
        <row r="145">
          <cell r="P145">
            <v>15951.04</v>
          </cell>
          <cell r="AD145">
            <v>84049</v>
          </cell>
        </row>
        <row r="146">
          <cell r="P146">
            <v>35216.43</v>
          </cell>
          <cell r="AD146">
            <v>84050</v>
          </cell>
        </row>
        <row r="147">
          <cell r="P147">
            <v>11314.32</v>
          </cell>
          <cell r="AD147">
            <v>84052</v>
          </cell>
        </row>
        <row r="148">
          <cell r="P148">
            <v>24622.21</v>
          </cell>
          <cell r="AD148">
            <v>84054</v>
          </cell>
        </row>
        <row r="149">
          <cell r="P149">
            <v>28171.62</v>
          </cell>
          <cell r="AD149">
            <v>84057</v>
          </cell>
        </row>
        <row r="150">
          <cell r="P150">
            <v>51866.82</v>
          </cell>
          <cell r="AD150">
            <v>84058</v>
          </cell>
        </row>
        <row r="151">
          <cell r="P151">
            <v>76827.77</v>
          </cell>
          <cell r="AD151">
            <v>84059</v>
          </cell>
        </row>
        <row r="152">
          <cell r="P152">
            <v>71991.929999999993</v>
          </cell>
          <cell r="AD152">
            <v>84060</v>
          </cell>
        </row>
        <row r="153">
          <cell r="P153">
            <v>18077.7</v>
          </cell>
          <cell r="AD153">
            <v>84063</v>
          </cell>
        </row>
        <row r="154">
          <cell r="P154">
            <v>4276.29</v>
          </cell>
          <cell r="AD154">
            <v>84064</v>
          </cell>
        </row>
        <row r="155">
          <cell r="P155">
            <v>17089</v>
          </cell>
          <cell r="AD155">
            <v>84066</v>
          </cell>
        </row>
        <row r="156">
          <cell r="P156">
            <v>30342.58</v>
          </cell>
          <cell r="AD156">
            <v>84067</v>
          </cell>
        </row>
        <row r="157">
          <cell r="P157">
            <v>42324.05</v>
          </cell>
          <cell r="AD157">
            <v>84068</v>
          </cell>
        </row>
        <row r="158">
          <cell r="P158">
            <v>23405.15</v>
          </cell>
          <cell r="AD158">
            <v>84073</v>
          </cell>
        </row>
        <row r="159">
          <cell r="P159">
            <v>23113.17</v>
          </cell>
          <cell r="AD159">
            <v>84074</v>
          </cell>
        </row>
        <row r="160">
          <cell r="P160">
            <v>1782.72</v>
          </cell>
          <cell r="AD160">
            <v>84076</v>
          </cell>
        </row>
        <row r="161">
          <cell r="P161">
            <v>46708.05</v>
          </cell>
          <cell r="AD161">
            <v>84077</v>
          </cell>
        </row>
        <row r="162">
          <cell r="P162">
            <v>12579.56</v>
          </cell>
          <cell r="AD162">
            <v>84078</v>
          </cell>
        </row>
        <row r="163">
          <cell r="P163">
            <v>22444.5</v>
          </cell>
          <cell r="AD163">
            <v>84079</v>
          </cell>
        </row>
        <row r="164">
          <cell r="P164">
            <v>87256.35</v>
          </cell>
          <cell r="AD164">
            <v>84081</v>
          </cell>
        </row>
        <row r="165">
          <cell r="P165">
            <v>26109.71</v>
          </cell>
          <cell r="AD165">
            <v>84082</v>
          </cell>
        </row>
        <row r="166">
          <cell r="P166">
            <v>14017.46</v>
          </cell>
          <cell r="AD166">
            <v>84083</v>
          </cell>
        </row>
        <row r="167">
          <cell r="P167">
            <v>30613.74</v>
          </cell>
          <cell r="AD167">
            <v>84084</v>
          </cell>
        </row>
        <row r="168">
          <cell r="P168">
            <v>76152.600000000006</v>
          </cell>
          <cell r="AD168">
            <v>84086</v>
          </cell>
        </row>
        <row r="169">
          <cell r="P169">
            <v>31194.36</v>
          </cell>
          <cell r="AD169">
            <v>84087</v>
          </cell>
        </row>
        <row r="170">
          <cell r="P170">
            <v>29025.18</v>
          </cell>
          <cell r="AD170">
            <v>84088</v>
          </cell>
        </row>
        <row r="171">
          <cell r="P171">
            <v>50000</v>
          </cell>
          <cell r="AD171">
            <v>84091</v>
          </cell>
        </row>
        <row r="172">
          <cell r="P172">
            <v>16000</v>
          </cell>
          <cell r="AD172">
            <v>84092</v>
          </cell>
        </row>
        <row r="173">
          <cell r="P173">
            <v>150000</v>
          </cell>
          <cell r="AD173">
            <v>84093</v>
          </cell>
        </row>
        <row r="174">
          <cell r="P174">
            <v>7054.12</v>
          </cell>
          <cell r="AD174">
            <v>84094</v>
          </cell>
        </row>
        <row r="175">
          <cell r="P175">
            <v>0</v>
          </cell>
          <cell r="AD175">
            <v>84096</v>
          </cell>
        </row>
        <row r="176">
          <cell r="P176">
            <v>8868.41</v>
          </cell>
          <cell r="AD176">
            <v>84097</v>
          </cell>
        </row>
        <row r="177">
          <cell r="P177">
            <v>0</v>
          </cell>
          <cell r="AD177">
            <v>84098</v>
          </cell>
        </row>
        <row r="178">
          <cell r="P178">
            <v>47566.49</v>
          </cell>
          <cell r="AD178">
            <v>84099</v>
          </cell>
        </row>
        <row r="179">
          <cell r="P179">
            <v>-259685.7</v>
          </cell>
          <cell r="AD179">
            <v>84100</v>
          </cell>
        </row>
        <row r="180">
          <cell r="P180">
            <v>30000</v>
          </cell>
          <cell r="AD180">
            <v>84102</v>
          </cell>
        </row>
        <row r="181">
          <cell r="P181">
            <v>40000</v>
          </cell>
          <cell r="AD181">
            <v>84103</v>
          </cell>
        </row>
        <row r="182">
          <cell r="P182">
            <v>0</v>
          </cell>
          <cell r="AD182">
            <v>84104</v>
          </cell>
        </row>
        <row r="183">
          <cell r="P183">
            <v>11629.92</v>
          </cell>
          <cell r="AD183">
            <v>84106</v>
          </cell>
        </row>
        <row r="184">
          <cell r="P184">
            <v>65000</v>
          </cell>
          <cell r="AD184">
            <v>84107</v>
          </cell>
        </row>
        <row r="185">
          <cell r="P185">
            <v>50000</v>
          </cell>
          <cell r="AD185">
            <v>84108</v>
          </cell>
        </row>
        <row r="186">
          <cell r="P186">
            <v>22000</v>
          </cell>
          <cell r="AD186">
            <v>84109</v>
          </cell>
        </row>
        <row r="187">
          <cell r="P187">
            <v>2783.28</v>
          </cell>
          <cell r="AD187">
            <v>84110</v>
          </cell>
        </row>
        <row r="188">
          <cell r="P188">
            <v>26734.23</v>
          </cell>
          <cell r="AD188">
            <v>84111</v>
          </cell>
        </row>
        <row r="189">
          <cell r="P189">
            <v>20752.97</v>
          </cell>
          <cell r="AD189">
            <v>84114</v>
          </cell>
        </row>
        <row r="190">
          <cell r="P190">
            <v>0</v>
          </cell>
          <cell r="AD190">
            <v>84116</v>
          </cell>
        </row>
        <row r="191">
          <cell r="P191">
            <v>22302.13</v>
          </cell>
          <cell r="AD191">
            <v>84117</v>
          </cell>
        </row>
        <row r="192">
          <cell r="P192">
            <v>419.33</v>
          </cell>
          <cell r="AD192">
            <v>84118</v>
          </cell>
        </row>
        <row r="193">
          <cell r="P193">
            <v>93.76</v>
          </cell>
          <cell r="AD193">
            <v>84119</v>
          </cell>
        </row>
        <row r="194">
          <cell r="P194">
            <v>483.4</v>
          </cell>
          <cell r="AD194">
            <v>84120</v>
          </cell>
        </row>
        <row r="195">
          <cell r="P195">
            <v>14618.12</v>
          </cell>
          <cell r="AD195">
            <v>84121</v>
          </cell>
        </row>
        <row r="196">
          <cell r="P196">
            <v>15000</v>
          </cell>
          <cell r="AD196">
            <v>84136</v>
          </cell>
        </row>
        <row r="197">
          <cell r="P197">
            <v>15000</v>
          </cell>
          <cell r="AD197">
            <v>84137</v>
          </cell>
        </row>
        <row r="198">
          <cell r="P198">
            <v>20000</v>
          </cell>
          <cell r="AD198">
            <v>84138</v>
          </cell>
        </row>
        <row r="199">
          <cell r="P199">
            <v>190304</v>
          </cell>
          <cell r="AD199">
            <v>84142</v>
          </cell>
        </row>
        <row r="200">
          <cell r="P200">
            <v>157774</v>
          </cell>
          <cell r="AD200">
            <v>84143</v>
          </cell>
        </row>
        <row r="201">
          <cell r="P201">
            <v>10588.46</v>
          </cell>
          <cell r="AD201">
            <v>84144</v>
          </cell>
        </row>
        <row r="202">
          <cell r="P202">
            <v>6756.31</v>
          </cell>
          <cell r="AD202">
            <v>84146</v>
          </cell>
        </row>
        <row r="203">
          <cell r="P203">
            <v>8460.18</v>
          </cell>
          <cell r="AD203">
            <v>84147</v>
          </cell>
        </row>
        <row r="204">
          <cell r="P204">
            <v>55749.97</v>
          </cell>
          <cell r="AD204">
            <v>84148</v>
          </cell>
        </row>
        <row r="205">
          <cell r="P205">
            <v>-25686</v>
          </cell>
          <cell r="AD205">
            <v>84149</v>
          </cell>
        </row>
        <row r="206">
          <cell r="P206">
            <v>-196453.14</v>
          </cell>
          <cell r="AD206">
            <v>84150</v>
          </cell>
        </row>
        <row r="207">
          <cell r="P207">
            <v>37981.129999999997</v>
          </cell>
          <cell r="AD207">
            <v>84151</v>
          </cell>
        </row>
        <row r="208">
          <cell r="P208">
            <v>484.8</v>
          </cell>
          <cell r="AD208">
            <v>84160</v>
          </cell>
        </row>
        <row r="209">
          <cell r="P209">
            <v>0</v>
          </cell>
          <cell r="AD209">
            <v>84161</v>
          </cell>
        </row>
        <row r="210">
          <cell r="P210">
            <v>480851</v>
          </cell>
          <cell r="AD210">
            <v>84163</v>
          </cell>
        </row>
        <row r="211">
          <cell r="P211">
            <v>-390477</v>
          </cell>
          <cell r="AD211">
            <v>84174</v>
          </cell>
        </row>
        <row r="212">
          <cell r="P212">
            <v>0</v>
          </cell>
          <cell r="AD212">
            <v>84179</v>
          </cell>
        </row>
        <row r="213">
          <cell r="P213">
            <v>65000</v>
          </cell>
          <cell r="AD213">
            <v>84182</v>
          </cell>
        </row>
        <row r="214">
          <cell r="P214">
            <v>32700.85</v>
          </cell>
          <cell r="AD214">
            <v>84183</v>
          </cell>
        </row>
        <row r="215">
          <cell r="P215">
            <v>10000</v>
          </cell>
          <cell r="AD215">
            <v>84198</v>
          </cell>
        </row>
        <row r="216">
          <cell r="P216">
            <v>328.69</v>
          </cell>
          <cell r="AD216">
            <v>84201</v>
          </cell>
        </row>
        <row r="217">
          <cell r="P217">
            <v>38993</v>
          </cell>
          <cell r="AD217">
            <v>84203</v>
          </cell>
        </row>
        <row r="218">
          <cell r="P218">
            <v>0</v>
          </cell>
          <cell r="AD218">
            <v>84206</v>
          </cell>
        </row>
        <row r="219">
          <cell r="P219">
            <v>10818.79</v>
          </cell>
          <cell r="AD219">
            <v>84207</v>
          </cell>
        </row>
        <row r="220">
          <cell r="P220">
            <v>60000</v>
          </cell>
          <cell r="AD220">
            <v>84214</v>
          </cell>
        </row>
        <row r="221">
          <cell r="P221">
            <v>30000</v>
          </cell>
          <cell r="AD221">
            <v>84219</v>
          </cell>
        </row>
        <row r="222">
          <cell r="P222">
            <v>17707.77</v>
          </cell>
          <cell r="AD222">
            <v>84221</v>
          </cell>
        </row>
        <row r="223">
          <cell r="P223">
            <v>1995.42</v>
          </cell>
          <cell r="AD223">
            <v>84222</v>
          </cell>
        </row>
        <row r="224">
          <cell r="P224">
            <v>3883.95</v>
          </cell>
          <cell r="AD224">
            <v>84223</v>
          </cell>
        </row>
        <row r="225">
          <cell r="P225">
            <v>6285.19</v>
          </cell>
          <cell r="AD225">
            <v>84226</v>
          </cell>
        </row>
        <row r="226">
          <cell r="P226">
            <v>2428.5700000000002</v>
          </cell>
          <cell r="AD226">
            <v>84227</v>
          </cell>
        </row>
        <row r="227">
          <cell r="P227">
            <v>1742.35</v>
          </cell>
          <cell r="AD227">
            <v>84228</v>
          </cell>
        </row>
        <row r="228">
          <cell r="P228">
            <v>1252.18</v>
          </cell>
          <cell r="AD228">
            <v>84229</v>
          </cell>
        </row>
        <row r="229">
          <cell r="P229">
            <v>3974.72</v>
          </cell>
          <cell r="AD229">
            <v>84231</v>
          </cell>
        </row>
        <row r="230">
          <cell r="P230">
            <v>-13469.95</v>
          </cell>
          <cell r="AD230">
            <v>84235</v>
          </cell>
        </row>
        <row r="231">
          <cell r="P231">
            <v>1041.74</v>
          </cell>
          <cell r="AD231">
            <v>84236</v>
          </cell>
        </row>
        <row r="232">
          <cell r="P232">
            <v>14514.05</v>
          </cell>
          <cell r="AD232">
            <v>84241</v>
          </cell>
        </row>
        <row r="233">
          <cell r="P233">
            <v>134409.21</v>
          </cell>
          <cell r="AD233">
            <v>84264</v>
          </cell>
        </row>
        <row r="234">
          <cell r="P234">
            <v>1056.08</v>
          </cell>
          <cell r="AD234">
            <v>84266</v>
          </cell>
        </row>
        <row r="235">
          <cell r="P235">
            <v>301.22000000000003</v>
          </cell>
          <cell r="AD235">
            <v>84268</v>
          </cell>
        </row>
        <row r="236">
          <cell r="P236">
            <v>-45351</v>
          </cell>
          <cell r="AD236">
            <v>84271</v>
          </cell>
        </row>
        <row r="237">
          <cell r="P237">
            <v>-622795.68000000005</v>
          </cell>
          <cell r="AD237">
            <v>84273</v>
          </cell>
        </row>
        <row r="238">
          <cell r="P238">
            <v>-143878.84</v>
          </cell>
          <cell r="AD238">
            <v>84274</v>
          </cell>
        </row>
        <row r="239">
          <cell r="P239">
            <v>-41206.61</v>
          </cell>
          <cell r="AD239">
            <v>84276</v>
          </cell>
        </row>
        <row r="240">
          <cell r="P240">
            <v>-426.21</v>
          </cell>
          <cell r="AD240">
            <v>84277</v>
          </cell>
        </row>
        <row r="241">
          <cell r="P241">
            <v>134337.44</v>
          </cell>
          <cell r="AD241">
            <v>84279</v>
          </cell>
        </row>
        <row r="242">
          <cell r="P242">
            <v>8454.2999999999993</v>
          </cell>
          <cell r="AD242">
            <v>84280</v>
          </cell>
        </row>
        <row r="243">
          <cell r="P243">
            <v>-12372</v>
          </cell>
          <cell r="AD243">
            <v>84281</v>
          </cell>
        </row>
        <row r="244">
          <cell r="P244">
            <v>7560.75</v>
          </cell>
          <cell r="AD244">
            <v>84282</v>
          </cell>
        </row>
        <row r="245">
          <cell r="P245">
            <v>16435.419999999998</v>
          </cell>
          <cell r="AD245">
            <v>84283</v>
          </cell>
        </row>
        <row r="246">
          <cell r="P246">
            <v>24990.62</v>
          </cell>
          <cell r="AD246">
            <v>84284</v>
          </cell>
        </row>
        <row r="247">
          <cell r="P247">
            <v>36634.25</v>
          </cell>
          <cell r="AD247">
            <v>84286</v>
          </cell>
        </row>
        <row r="248">
          <cell r="P248">
            <v>90452.38</v>
          </cell>
          <cell r="AD248">
            <v>84297</v>
          </cell>
        </row>
        <row r="249">
          <cell r="P249">
            <v>32875.22</v>
          </cell>
          <cell r="AD249">
            <v>84298</v>
          </cell>
        </row>
        <row r="250">
          <cell r="P250">
            <v>18395.689999999999</v>
          </cell>
          <cell r="AD250">
            <v>84300</v>
          </cell>
        </row>
        <row r="251">
          <cell r="P251">
            <v>24275.48</v>
          </cell>
          <cell r="AD251">
            <v>84301</v>
          </cell>
        </row>
        <row r="252">
          <cell r="P252">
            <v>60973.17</v>
          </cell>
          <cell r="AD252">
            <v>84302</v>
          </cell>
        </row>
        <row r="253">
          <cell r="P253">
            <v>178948.16</v>
          </cell>
          <cell r="AD253">
            <v>84303</v>
          </cell>
        </row>
        <row r="254">
          <cell r="P254">
            <v>-6434.89</v>
          </cell>
          <cell r="AD254">
            <v>84304</v>
          </cell>
        </row>
        <row r="255">
          <cell r="P255">
            <v>3088.74</v>
          </cell>
          <cell r="AD255">
            <v>84305</v>
          </cell>
        </row>
        <row r="256">
          <cell r="P256">
            <v>5154.32</v>
          </cell>
          <cell r="AD256">
            <v>84306</v>
          </cell>
        </row>
        <row r="257">
          <cell r="P257">
            <v>27078.75</v>
          </cell>
          <cell r="AD257">
            <v>84310</v>
          </cell>
        </row>
        <row r="258">
          <cell r="P258">
            <v>2067.58</v>
          </cell>
          <cell r="AD258">
            <v>84311</v>
          </cell>
        </row>
        <row r="259">
          <cell r="P259">
            <v>39207.5</v>
          </cell>
          <cell r="AD259">
            <v>84312</v>
          </cell>
        </row>
        <row r="260">
          <cell r="P260">
            <v>11968.06</v>
          </cell>
          <cell r="AD260">
            <v>84314</v>
          </cell>
        </row>
        <row r="261">
          <cell r="P261">
            <v>152687.69</v>
          </cell>
          <cell r="AD261">
            <v>84317</v>
          </cell>
        </row>
        <row r="262">
          <cell r="P262">
            <v>2786.93</v>
          </cell>
          <cell r="AD262">
            <v>84325</v>
          </cell>
        </row>
        <row r="263">
          <cell r="P263">
            <v>61147.41</v>
          </cell>
          <cell r="AD263">
            <v>84330</v>
          </cell>
        </row>
        <row r="264">
          <cell r="P264">
            <v>34369.870000000003</v>
          </cell>
          <cell r="AD264">
            <v>84333</v>
          </cell>
        </row>
        <row r="265">
          <cell r="P265">
            <v>12952.33</v>
          </cell>
          <cell r="AD265">
            <v>84334</v>
          </cell>
        </row>
        <row r="266">
          <cell r="P266">
            <v>-1774637.92</v>
          </cell>
          <cell r="AD266">
            <v>84335</v>
          </cell>
        </row>
        <row r="267">
          <cell r="P267">
            <v>16236.37</v>
          </cell>
          <cell r="AD267">
            <v>84336</v>
          </cell>
        </row>
        <row r="268">
          <cell r="P268">
            <v>26933.88</v>
          </cell>
          <cell r="AD268">
            <v>84337</v>
          </cell>
        </row>
        <row r="269">
          <cell r="P269">
            <v>50910.46</v>
          </cell>
          <cell r="AD269">
            <v>84338</v>
          </cell>
        </row>
        <row r="270">
          <cell r="P270">
            <v>1053.6300000000001</v>
          </cell>
          <cell r="AD270">
            <v>84339</v>
          </cell>
        </row>
        <row r="271">
          <cell r="P271">
            <v>1107.71</v>
          </cell>
          <cell r="AD271">
            <v>84340</v>
          </cell>
        </row>
        <row r="272">
          <cell r="P272">
            <v>75331.75</v>
          </cell>
          <cell r="AD272">
            <v>84341</v>
          </cell>
        </row>
        <row r="273">
          <cell r="P273">
            <v>866.7</v>
          </cell>
          <cell r="AD273">
            <v>84345</v>
          </cell>
        </row>
        <row r="274">
          <cell r="P274">
            <v>5438.91</v>
          </cell>
          <cell r="AD274">
            <v>84347</v>
          </cell>
        </row>
        <row r="275">
          <cell r="P275">
            <v>4587.5600000000004</v>
          </cell>
          <cell r="AD275">
            <v>84348</v>
          </cell>
        </row>
        <row r="276">
          <cell r="P276">
            <v>31342.959999999999</v>
          </cell>
          <cell r="AD276">
            <v>84349</v>
          </cell>
        </row>
        <row r="277">
          <cell r="P277">
            <v>19900.240000000002</v>
          </cell>
          <cell r="AD277">
            <v>84351</v>
          </cell>
        </row>
        <row r="278">
          <cell r="P278">
            <v>59466.5</v>
          </cell>
          <cell r="AD278">
            <v>84352</v>
          </cell>
        </row>
        <row r="279">
          <cell r="P279">
            <v>1180.01</v>
          </cell>
          <cell r="AD279">
            <v>84356</v>
          </cell>
        </row>
        <row r="280">
          <cell r="P280">
            <v>-22051.72</v>
          </cell>
          <cell r="AD280">
            <v>84386</v>
          </cell>
        </row>
        <row r="281">
          <cell r="P281">
            <v>16042.99</v>
          </cell>
          <cell r="AD281">
            <v>84391</v>
          </cell>
        </row>
        <row r="282">
          <cell r="P282">
            <v>6495.58</v>
          </cell>
          <cell r="AD282">
            <v>84392</v>
          </cell>
        </row>
        <row r="283">
          <cell r="P283">
            <v>55242.12</v>
          </cell>
          <cell r="AD283">
            <v>84393</v>
          </cell>
        </row>
        <row r="284">
          <cell r="P284">
            <v>5706.35</v>
          </cell>
          <cell r="AD284">
            <v>84394</v>
          </cell>
        </row>
        <row r="285">
          <cell r="P285">
            <v>13735.28</v>
          </cell>
          <cell r="AD285">
            <v>84401</v>
          </cell>
        </row>
        <row r="286">
          <cell r="P286">
            <v>65584.149999999994</v>
          </cell>
          <cell r="AD286">
            <v>84402</v>
          </cell>
        </row>
        <row r="287">
          <cell r="P287">
            <v>0</v>
          </cell>
          <cell r="AD287">
            <v>84404</v>
          </cell>
        </row>
        <row r="288">
          <cell r="P288">
            <v>32382.39</v>
          </cell>
          <cell r="AD288">
            <v>84406</v>
          </cell>
        </row>
        <row r="289">
          <cell r="P289">
            <v>15538.42</v>
          </cell>
          <cell r="AD289">
            <v>84407</v>
          </cell>
        </row>
        <row r="290">
          <cell r="P290">
            <v>31995.55</v>
          </cell>
          <cell r="AD290">
            <v>84408</v>
          </cell>
        </row>
        <row r="291">
          <cell r="P291">
            <v>13948.36</v>
          </cell>
          <cell r="AD291">
            <v>84409</v>
          </cell>
        </row>
        <row r="292">
          <cell r="P292">
            <v>31449.47</v>
          </cell>
          <cell r="AD292">
            <v>84412</v>
          </cell>
        </row>
        <row r="293">
          <cell r="P293">
            <v>2025.16</v>
          </cell>
          <cell r="AD293">
            <v>84413</v>
          </cell>
        </row>
        <row r="294">
          <cell r="P294">
            <v>74812.11</v>
          </cell>
          <cell r="AD294">
            <v>84414</v>
          </cell>
        </row>
        <row r="295">
          <cell r="P295">
            <v>3334.79</v>
          </cell>
          <cell r="AD295">
            <v>84415</v>
          </cell>
        </row>
        <row r="296">
          <cell r="P296">
            <v>35078.379999999997</v>
          </cell>
          <cell r="AD296">
            <v>84416</v>
          </cell>
        </row>
        <row r="297">
          <cell r="P297">
            <v>188800.43</v>
          </cell>
          <cell r="AD297">
            <v>84418</v>
          </cell>
        </row>
        <row r="298">
          <cell r="P298">
            <v>46206.71</v>
          </cell>
          <cell r="AD298">
            <v>84419</v>
          </cell>
        </row>
        <row r="299">
          <cell r="P299">
            <v>24.3</v>
          </cell>
          <cell r="AD299">
            <v>84423</v>
          </cell>
        </row>
        <row r="300">
          <cell r="P300">
            <v>-30371.59</v>
          </cell>
          <cell r="AD300">
            <v>84425</v>
          </cell>
        </row>
        <row r="301">
          <cell r="P301">
            <v>16176.81</v>
          </cell>
          <cell r="AD301">
            <v>84426</v>
          </cell>
        </row>
        <row r="302">
          <cell r="P302">
            <v>37329.99</v>
          </cell>
          <cell r="AD302">
            <v>84427</v>
          </cell>
        </row>
        <row r="303">
          <cell r="P303">
            <v>75901.53</v>
          </cell>
          <cell r="AD303">
            <v>84429</v>
          </cell>
        </row>
        <row r="304">
          <cell r="P304">
            <v>57595.94</v>
          </cell>
          <cell r="AD304">
            <v>84430</v>
          </cell>
        </row>
        <row r="305">
          <cell r="P305">
            <v>35967.64</v>
          </cell>
          <cell r="AD305">
            <v>84431</v>
          </cell>
        </row>
        <row r="306">
          <cell r="P306">
            <v>74999.97</v>
          </cell>
          <cell r="AD306">
            <v>84432</v>
          </cell>
        </row>
        <row r="307">
          <cell r="P307">
            <v>14994.45</v>
          </cell>
          <cell r="AD307">
            <v>84433</v>
          </cell>
        </row>
        <row r="308">
          <cell r="P308">
            <v>-1084.21</v>
          </cell>
          <cell r="AD308">
            <v>84434</v>
          </cell>
        </row>
        <row r="309">
          <cell r="P309">
            <v>-2948.54</v>
          </cell>
          <cell r="AD309">
            <v>84438</v>
          </cell>
        </row>
        <row r="310">
          <cell r="P310">
            <v>60032.56</v>
          </cell>
          <cell r="AD310">
            <v>84439</v>
          </cell>
        </row>
        <row r="311">
          <cell r="P311">
            <v>19665.47</v>
          </cell>
          <cell r="AD311">
            <v>84441</v>
          </cell>
        </row>
        <row r="312">
          <cell r="P312">
            <v>-6847.85</v>
          </cell>
          <cell r="AD312">
            <v>84442</v>
          </cell>
        </row>
        <row r="313">
          <cell r="P313">
            <v>3791.83</v>
          </cell>
          <cell r="AD313">
            <v>84443</v>
          </cell>
        </row>
        <row r="314">
          <cell r="P314">
            <v>117973.79</v>
          </cell>
          <cell r="AD314">
            <v>84444</v>
          </cell>
        </row>
        <row r="315">
          <cell r="P315">
            <v>46130.54</v>
          </cell>
          <cell r="AD315">
            <v>84446</v>
          </cell>
        </row>
        <row r="316">
          <cell r="P316">
            <v>239822.81</v>
          </cell>
          <cell r="AD316">
            <v>84447</v>
          </cell>
        </row>
        <row r="317">
          <cell r="P317">
            <v>-5623.77</v>
          </cell>
          <cell r="AD317">
            <v>84448</v>
          </cell>
        </row>
        <row r="318">
          <cell r="P318">
            <v>56932.800000000003</v>
          </cell>
          <cell r="AD318">
            <v>84449</v>
          </cell>
        </row>
        <row r="319">
          <cell r="P319">
            <v>-765108.7</v>
          </cell>
          <cell r="AD319">
            <v>84450</v>
          </cell>
        </row>
        <row r="320">
          <cell r="P320">
            <v>121765.36</v>
          </cell>
          <cell r="AD320">
            <v>84453</v>
          </cell>
        </row>
        <row r="321">
          <cell r="P321">
            <v>9568.31</v>
          </cell>
          <cell r="AD321">
            <v>84456</v>
          </cell>
        </row>
        <row r="322">
          <cell r="P322">
            <v>13741.37</v>
          </cell>
          <cell r="AD322">
            <v>84457</v>
          </cell>
        </row>
        <row r="323">
          <cell r="P323">
            <v>31867.66</v>
          </cell>
          <cell r="AD323">
            <v>84458</v>
          </cell>
        </row>
        <row r="324">
          <cell r="P324">
            <v>30780.15</v>
          </cell>
          <cell r="AD324">
            <v>84459</v>
          </cell>
        </row>
        <row r="325">
          <cell r="P325">
            <v>39716.339999999997</v>
          </cell>
          <cell r="AD325">
            <v>84461</v>
          </cell>
        </row>
        <row r="326">
          <cell r="P326">
            <v>64841.03</v>
          </cell>
          <cell r="AD326">
            <v>84462</v>
          </cell>
        </row>
        <row r="327">
          <cell r="P327">
            <v>40970.89</v>
          </cell>
          <cell r="AD327">
            <v>84463</v>
          </cell>
        </row>
        <row r="328">
          <cell r="P328">
            <v>8662.26</v>
          </cell>
          <cell r="AD328">
            <v>84464</v>
          </cell>
        </row>
        <row r="329">
          <cell r="P329">
            <v>-20653.32</v>
          </cell>
          <cell r="AD329">
            <v>84466</v>
          </cell>
        </row>
        <row r="330">
          <cell r="P330">
            <v>378249</v>
          </cell>
          <cell r="AD330">
            <v>84467</v>
          </cell>
        </row>
        <row r="331">
          <cell r="P331">
            <v>17834.189999999999</v>
          </cell>
          <cell r="AD331">
            <v>84468</v>
          </cell>
        </row>
        <row r="332">
          <cell r="P332">
            <v>7689.98</v>
          </cell>
          <cell r="AD332">
            <v>84469</v>
          </cell>
        </row>
        <row r="333">
          <cell r="P333">
            <v>-22.19</v>
          </cell>
          <cell r="AD333">
            <v>84471</v>
          </cell>
        </row>
        <row r="334">
          <cell r="P334">
            <v>16979.240000000002</v>
          </cell>
          <cell r="AD334">
            <v>84473</v>
          </cell>
        </row>
        <row r="335">
          <cell r="P335">
            <v>6736.78</v>
          </cell>
          <cell r="AD335">
            <v>84474</v>
          </cell>
        </row>
        <row r="336">
          <cell r="P336">
            <v>74732.77</v>
          </cell>
          <cell r="AD336">
            <v>84478</v>
          </cell>
        </row>
        <row r="337">
          <cell r="P337">
            <v>16798.759999999998</v>
          </cell>
          <cell r="AD337">
            <v>84479</v>
          </cell>
        </row>
        <row r="338">
          <cell r="P338">
            <v>13200.63</v>
          </cell>
          <cell r="AD338">
            <v>84481</v>
          </cell>
        </row>
        <row r="339">
          <cell r="P339">
            <v>47683.66</v>
          </cell>
          <cell r="AD339">
            <v>84482</v>
          </cell>
        </row>
        <row r="340">
          <cell r="P340">
            <v>49064.92</v>
          </cell>
          <cell r="AD340">
            <v>84483</v>
          </cell>
        </row>
        <row r="341">
          <cell r="P341">
            <v>19527.599999999999</v>
          </cell>
          <cell r="AD341">
            <v>84484</v>
          </cell>
        </row>
        <row r="342">
          <cell r="P342">
            <v>11273.68</v>
          </cell>
          <cell r="AD342">
            <v>84486</v>
          </cell>
        </row>
        <row r="343">
          <cell r="P343">
            <v>12731.61</v>
          </cell>
          <cell r="AD343">
            <v>84487</v>
          </cell>
        </row>
        <row r="344">
          <cell r="P344">
            <v>5544.68</v>
          </cell>
          <cell r="AD344">
            <v>84488</v>
          </cell>
        </row>
        <row r="345">
          <cell r="P345">
            <v>69789.72</v>
          </cell>
          <cell r="AD345">
            <v>84489</v>
          </cell>
        </row>
        <row r="346">
          <cell r="P346">
            <v>49835.22</v>
          </cell>
          <cell r="AD346">
            <v>84492</v>
          </cell>
        </row>
        <row r="347">
          <cell r="P347">
            <v>14406.08</v>
          </cell>
          <cell r="AD347">
            <v>84493</v>
          </cell>
        </row>
        <row r="348">
          <cell r="P348">
            <v>1830.41</v>
          </cell>
          <cell r="AD348">
            <v>84494</v>
          </cell>
        </row>
        <row r="349">
          <cell r="P349">
            <v>1618.68</v>
          </cell>
          <cell r="AD349">
            <v>84497</v>
          </cell>
        </row>
        <row r="350">
          <cell r="P350">
            <v>-589918.31000000006</v>
          </cell>
          <cell r="AD350">
            <v>84500</v>
          </cell>
        </row>
        <row r="351">
          <cell r="P351">
            <v>0</v>
          </cell>
          <cell r="AD351">
            <v>84555</v>
          </cell>
        </row>
        <row r="352">
          <cell r="P352">
            <v>27331.05</v>
          </cell>
          <cell r="AD352">
            <v>84560</v>
          </cell>
        </row>
        <row r="353">
          <cell r="P353">
            <v>48.47</v>
          </cell>
          <cell r="AD353">
            <v>84567</v>
          </cell>
        </row>
        <row r="354">
          <cell r="P354">
            <v>-1107.69</v>
          </cell>
          <cell r="AD354">
            <v>84568</v>
          </cell>
        </row>
        <row r="355">
          <cell r="P355">
            <v>6759.29</v>
          </cell>
          <cell r="AD355">
            <v>84580</v>
          </cell>
        </row>
        <row r="356">
          <cell r="P356">
            <v>1479.54</v>
          </cell>
          <cell r="AD356">
            <v>84586</v>
          </cell>
        </row>
        <row r="357">
          <cell r="P357">
            <v>11894.51</v>
          </cell>
          <cell r="AD357">
            <v>84590</v>
          </cell>
        </row>
        <row r="358">
          <cell r="P358">
            <v>7556</v>
          </cell>
          <cell r="AD358">
            <v>84594</v>
          </cell>
        </row>
        <row r="359">
          <cell r="P359">
            <v>1107.71</v>
          </cell>
          <cell r="AD359">
            <v>84615</v>
          </cell>
        </row>
        <row r="360">
          <cell r="P360">
            <v>65562.31</v>
          </cell>
          <cell r="AD360">
            <v>84616</v>
          </cell>
        </row>
        <row r="361">
          <cell r="P361">
            <v>20647.060000000001</v>
          </cell>
          <cell r="AD361">
            <v>84617</v>
          </cell>
        </row>
        <row r="362">
          <cell r="P362">
            <v>3924.32</v>
          </cell>
          <cell r="AD362">
            <v>84619</v>
          </cell>
        </row>
        <row r="363">
          <cell r="P363">
            <v>106946.2</v>
          </cell>
          <cell r="AD363">
            <v>84622</v>
          </cell>
        </row>
        <row r="364">
          <cell r="P364">
            <v>438.46</v>
          </cell>
          <cell r="AD364">
            <v>84630</v>
          </cell>
        </row>
        <row r="365">
          <cell r="P365">
            <v>136435</v>
          </cell>
          <cell r="AD365">
            <v>84634</v>
          </cell>
        </row>
        <row r="366">
          <cell r="P366">
            <v>13994.65</v>
          </cell>
          <cell r="AD366">
            <v>84638</v>
          </cell>
        </row>
        <row r="367">
          <cell r="P367">
            <v>-151.86000000000001</v>
          </cell>
          <cell r="AD367">
            <v>84647</v>
          </cell>
        </row>
        <row r="368">
          <cell r="P368">
            <v>200585.71</v>
          </cell>
          <cell r="AD368">
            <v>84650</v>
          </cell>
        </row>
        <row r="369">
          <cell r="P369">
            <v>185.08</v>
          </cell>
          <cell r="AD369">
            <v>84654</v>
          </cell>
        </row>
        <row r="370">
          <cell r="P370">
            <v>-437.95</v>
          </cell>
          <cell r="AD370">
            <v>84659</v>
          </cell>
        </row>
        <row r="371">
          <cell r="P371">
            <v>5862.15</v>
          </cell>
          <cell r="AD371">
            <v>84660</v>
          </cell>
        </row>
        <row r="372">
          <cell r="P372">
            <v>455.81</v>
          </cell>
          <cell r="AD372">
            <v>84673</v>
          </cell>
        </row>
        <row r="373">
          <cell r="P373">
            <v>-97.92</v>
          </cell>
          <cell r="AD373">
            <v>84676</v>
          </cell>
        </row>
        <row r="374">
          <cell r="P374">
            <v>8244.5300000000007</v>
          </cell>
          <cell r="AD374">
            <v>84678</v>
          </cell>
        </row>
        <row r="375">
          <cell r="P375">
            <v>-20.99</v>
          </cell>
          <cell r="AD375">
            <v>84687</v>
          </cell>
        </row>
        <row r="376">
          <cell r="P376">
            <v>13820.3</v>
          </cell>
          <cell r="AD376">
            <v>84690</v>
          </cell>
        </row>
        <row r="377">
          <cell r="P377">
            <v>5812.38</v>
          </cell>
          <cell r="AD377">
            <v>84691</v>
          </cell>
        </row>
        <row r="378">
          <cell r="P378">
            <v>8968.93</v>
          </cell>
          <cell r="AD378">
            <v>84694</v>
          </cell>
        </row>
        <row r="379">
          <cell r="P379">
            <v>27284.240000000002</v>
          </cell>
          <cell r="AD379">
            <v>84696</v>
          </cell>
        </row>
        <row r="380">
          <cell r="P380">
            <v>7987.14</v>
          </cell>
          <cell r="AD380">
            <v>84717</v>
          </cell>
        </row>
        <row r="381">
          <cell r="P381">
            <v>3061.03</v>
          </cell>
          <cell r="AD381">
            <v>84742</v>
          </cell>
        </row>
        <row r="382">
          <cell r="P382">
            <v>14239.63</v>
          </cell>
          <cell r="AD382">
            <v>84743</v>
          </cell>
        </row>
        <row r="383">
          <cell r="P383">
            <v>96.17</v>
          </cell>
          <cell r="AD383">
            <v>84744</v>
          </cell>
        </row>
        <row r="384">
          <cell r="P384">
            <v>-0.03</v>
          </cell>
          <cell r="AD384">
            <v>84747</v>
          </cell>
        </row>
        <row r="385">
          <cell r="P385">
            <v>3223.3</v>
          </cell>
          <cell r="AD385">
            <v>84748</v>
          </cell>
        </row>
        <row r="386">
          <cell r="P386">
            <v>-496.57</v>
          </cell>
          <cell r="AD386">
            <v>84756</v>
          </cell>
        </row>
        <row r="387">
          <cell r="P387">
            <v>3297.74</v>
          </cell>
          <cell r="AD387">
            <v>84769</v>
          </cell>
        </row>
        <row r="388">
          <cell r="P388">
            <v>-301503.07</v>
          </cell>
          <cell r="AD388">
            <v>84780</v>
          </cell>
        </row>
        <row r="389">
          <cell r="P389">
            <v>-25751.56</v>
          </cell>
          <cell r="AD389">
            <v>84781</v>
          </cell>
        </row>
        <row r="390">
          <cell r="P390">
            <v>-59414.81</v>
          </cell>
          <cell r="AD390">
            <v>84790</v>
          </cell>
        </row>
        <row r="391">
          <cell r="P391">
            <v>11308.41</v>
          </cell>
          <cell r="AD391">
            <v>84795</v>
          </cell>
        </row>
        <row r="392">
          <cell r="P392">
            <v>255163.89</v>
          </cell>
          <cell r="AD392">
            <v>84800</v>
          </cell>
        </row>
        <row r="393">
          <cell r="P393">
            <v>7911.3</v>
          </cell>
          <cell r="AD393">
            <v>84810</v>
          </cell>
        </row>
        <row r="394">
          <cell r="P394">
            <v>102.14</v>
          </cell>
          <cell r="AD394">
            <v>84822</v>
          </cell>
        </row>
        <row r="395">
          <cell r="P395">
            <v>42.51</v>
          </cell>
          <cell r="AD395">
            <v>84826</v>
          </cell>
        </row>
        <row r="396">
          <cell r="P396">
            <v>-846.48</v>
          </cell>
          <cell r="AD396">
            <v>84833</v>
          </cell>
        </row>
        <row r="397">
          <cell r="P397">
            <v>9177.0300000000007</v>
          </cell>
          <cell r="AD397">
            <v>84835</v>
          </cell>
        </row>
        <row r="398">
          <cell r="P398">
            <v>28.72</v>
          </cell>
          <cell r="AD398">
            <v>84836</v>
          </cell>
        </row>
        <row r="399">
          <cell r="P399">
            <v>269.5</v>
          </cell>
          <cell r="AD399">
            <v>84837</v>
          </cell>
        </row>
        <row r="400">
          <cell r="P400">
            <v>78528.13</v>
          </cell>
          <cell r="AD400">
            <v>84843</v>
          </cell>
        </row>
        <row r="401">
          <cell r="P401">
            <v>447.76</v>
          </cell>
          <cell r="AD401">
            <v>84845</v>
          </cell>
        </row>
        <row r="402">
          <cell r="P402">
            <v>43854</v>
          </cell>
          <cell r="AD402">
            <v>84846</v>
          </cell>
        </row>
        <row r="403">
          <cell r="P403">
            <v>-208.77</v>
          </cell>
          <cell r="AD403">
            <v>84848</v>
          </cell>
        </row>
        <row r="404">
          <cell r="P404">
            <v>0</v>
          </cell>
          <cell r="AD404">
            <v>84849</v>
          </cell>
        </row>
        <row r="405">
          <cell r="P405">
            <v>8439.1</v>
          </cell>
          <cell r="AD405">
            <v>84852</v>
          </cell>
        </row>
        <row r="406">
          <cell r="P406">
            <v>14741.93</v>
          </cell>
          <cell r="AD406">
            <v>84853</v>
          </cell>
        </row>
        <row r="407">
          <cell r="P407">
            <v>25298.76</v>
          </cell>
          <cell r="AD407">
            <v>84859</v>
          </cell>
        </row>
        <row r="408">
          <cell r="P408">
            <v>-19835.22</v>
          </cell>
          <cell r="AD408">
            <v>84861</v>
          </cell>
        </row>
        <row r="409">
          <cell r="P409">
            <v>20114.48</v>
          </cell>
          <cell r="AD409">
            <v>84862</v>
          </cell>
        </row>
        <row r="410">
          <cell r="P410">
            <v>38774.74</v>
          </cell>
          <cell r="AD410">
            <v>84863</v>
          </cell>
        </row>
        <row r="411">
          <cell r="P411">
            <v>30550.26</v>
          </cell>
          <cell r="AD411">
            <v>84864</v>
          </cell>
        </row>
        <row r="412">
          <cell r="P412">
            <v>-4827.54</v>
          </cell>
          <cell r="AD412">
            <v>84866</v>
          </cell>
        </row>
        <row r="413">
          <cell r="P413">
            <v>3886.37</v>
          </cell>
          <cell r="AD413">
            <v>84867</v>
          </cell>
        </row>
        <row r="414">
          <cell r="P414">
            <v>-66635.179999999993</v>
          </cell>
          <cell r="AD414">
            <v>84868</v>
          </cell>
        </row>
        <row r="415">
          <cell r="P415">
            <v>-29532.1</v>
          </cell>
          <cell r="AD415">
            <v>84869</v>
          </cell>
        </row>
        <row r="416">
          <cell r="P416">
            <v>23.12</v>
          </cell>
          <cell r="AD416">
            <v>84874</v>
          </cell>
        </row>
        <row r="417">
          <cell r="P417">
            <v>9142.27</v>
          </cell>
          <cell r="AD417">
            <v>84877</v>
          </cell>
        </row>
        <row r="418">
          <cell r="P418">
            <v>-3924.32</v>
          </cell>
          <cell r="AD418">
            <v>84883</v>
          </cell>
        </row>
        <row r="419">
          <cell r="P419">
            <v>176889.02</v>
          </cell>
          <cell r="AD419">
            <v>84884</v>
          </cell>
        </row>
        <row r="420">
          <cell r="P420">
            <v>-592696.9</v>
          </cell>
          <cell r="AD420">
            <v>84885</v>
          </cell>
        </row>
        <row r="421">
          <cell r="P421">
            <v>122686.82</v>
          </cell>
          <cell r="AD421">
            <v>84886</v>
          </cell>
        </row>
        <row r="422">
          <cell r="P422">
            <v>99025.33</v>
          </cell>
          <cell r="AD422">
            <v>84887</v>
          </cell>
        </row>
        <row r="423">
          <cell r="P423">
            <v>12980.07</v>
          </cell>
          <cell r="AD423">
            <v>84888</v>
          </cell>
        </row>
        <row r="424">
          <cell r="P424">
            <v>25921.17</v>
          </cell>
          <cell r="AD424">
            <v>84889</v>
          </cell>
        </row>
        <row r="425">
          <cell r="P425">
            <v>-5393</v>
          </cell>
          <cell r="AD425">
            <v>84890</v>
          </cell>
        </row>
        <row r="426">
          <cell r="P426">
            <v>45224.82</v>
          </cell>
          <cell r="AD426">
            <v>84891</v>
          </cell>
        </row>
        <row r="427">
          <cell r="P427">
            <v>327431</v>
          </cell>
          <cell r="AD427">
            <v>84892</v>
          </cell>
        </row>
        <row r="428">
          <cell r="P428">
            <v>139058.89000000001</v>
          </cell>
          <cell r="AD428">
            <v>84893</v>
          </cell>
        </row>
        <row r="429">
          <cell r="P429">
            <v>-19827</v>
          </cell>
          <cell r="AD429">
            <v>84894</v>
          </cell>
        </row>
        <row r="430">
          <cell r="P430">
            <v>3541.01</v>
          </cell>
          <cell r="AD430">
            <v>84895</v>
          </cell>
        </row>
        <row r="431">
          <cell r="P431">
            <v>136.82</v>
          </cell>
          <cell r="AD431">
            <v>84896</v>
          </cell>
        </row>
        <row r="432">
          <cell r="P432">
            <v>6907.1</v>
          </cell>
          <cell r="AD432">
            <v>84897</v>
          </cell>
        </row>
        <row r="433">
          <cell r="P433">
            <v>70041.75</v>
          </cell>
          <cell r="AD433">
            <v>84898</v>
          </cell>
        </row>
        <row r="434">
          <cell r="P434">
            <v>5351.76</v>
          </cell>
          <cell r="AD434">
            <v>84899</v>
          </cell>
        </row>
        <row r="435">
          <cell r="P435">
            <v>12901.03</v>
          </cell>
          <cell r="AD435">
            <v>84900</v>
          </cell>
        </row>
        <row r="436">
          <cell r="P436">
            <v>20132</v>
          </cell>
          <cell r="AD436">
            <v>84901</v>
          </cell>
        </row>
        <row r="437">
          <cell r="P437">
            <v>26695.9</v>
          </cell>
          <cell r="AD437">
            <v>84902</v>
          </cell>
        </row>
        <row r="438">
          <cell r="P438">
            <v>28976.799999999999</v>
          </cell>
          <cell r="AD438">
            <v>84903</v>
          </cell>
        </row>
        <row r="439">
          <cell r="P439">
            <v>23115.84</v>
          </cell>
          <cell r="AD439">
            <v>84904</v>
          </cell>
        </row>
        <row r="440">
          <cell r="P440">
            <v>9383.82</v>
          </cell>
          <cell r="AD440">
            <v>84910</v>
          </cell>
        </row>
        <row r="441">
          <cell r="P441">
            <v>21978.89</v>
          </cell>
          <cell r="AD441">
            <v>84911</v>
          </cell>
        </row>
        <row r="442">
          <cell r="P442">
            <v>17947.54</v>
          </cell>
          <cell r="AD442">
            <v>84912</v>
          </cell>
        </row>
        <row r="443">
          <cell r="P443">
            <v>0</v>
          </cell>
          <cell r="AD443">
            <v>84913</v>
          </cell>
        </row>
        <row r="444">
          <cell r="P444">
            <v>98753.04</v>
          </cell>
          <cell r="AD444">
            <v>84916</v>
          </cell>
        </row>
        <row r="445">
          <cell r="P445">
            <v>12781.07</v>
          </cell>
          <cell r="AD445">
            <v>84917</v>
          </cell>
        </row>
        <row r="446">
          <cell r="P446">
            <v>120057.39</v>
          </cell>
          <cell r="AD446">
            <v>84918</v>
          </cell>
        </row>
        <row r="447">
          <cell r="P447">
            <v>9090.14</v>
          </cell>
          <cell r="AD447">
            <v>84919</v>
          </cell>
        </row>
        <row r="448">
          <cell r="P448">
            <v>22669.37</v>
          </cell>
          <cell r="AD448">
            <v>84921</v>
          </cell>
        </row>
        <row r="449">
          <cell r="P449">
            <v>49122.79</v>
          </cell>
          <cell r="AD449">
            <v>84922</v>
          </cell>
        </row>
        <row r="450">
          <cell r="P450">
            <v>94656.37</v>
          </cell>
          <cell r="AD450">
            <v>84923</v>
          </cell>
        </row>
        <row r="451">
          <cell r="P451">
            <v>75679.42</v>
          </cell>
          <cell r="AD451">
            <v>84924</v>
          </cell>
        </row>
        <row r="452">
          <cell r="P452">
            <v>-1142.32</v>
          </cell>
          <cell r="AD452">
            <v>84929</v>
          </cell>
        </row>
        <row r="453">
          <cell r="P453">
            <v>77.599999999999994</v>
          </cell>
          <cell r="AD453">
            <v>84930</v>
          </cell>
        </row>
        <row r="454">
          <cell r="P454">
            <v>-55001.77</v>
          </cell>
          <cell r="AD454">
            <v>84931</v>
          </cell>
        </row>
        <row r="455">
          <cell r="P455">
            <v>3297.62</v>
          </cell>
          <cell r="AD455">
            <v>84932</v>
          </cell>
        </row>
        <row r="456">
          <cell r="P456">
            <v>-276591.96000000002</v>
          </cell>
          <cell r="AD456">
            <v>84933</v>
          </cell>
        </row>
        <row r="457">
          <cell r="P457">
            <v>28802.03</v>
          </cell>
          <cell r="AD457">
            <v>84934</v>
          </cell>
        </row>
        <row r="458">
          <cell r="P458">
            <v>11269.27</v>
          </cell>
          <cell r="AD458">
            <v>84937</v>
          </cell>
        </row>
        <row r="459">
          <cell r="P459">
            <v>-71855.66</v>
          </cell>
          <cell r="AD459">
            <v>84938</v>
          </cell>
        </row>
        <row r="460">
          <cell r="P460">
            <v>-70854.78</v>
          </cell>
          <cell r="AD460">
            <v>84939</v>
          </cell>
        </row>
        <row r="461">
          <cell r="P461">
            <v>-68700.289999999994</v>
          </cell>
          <cell r="AD461">
            <v>84942</v>
          </cell>
        </row>
        <row r="462">
          <cell r="P462">
            <v>612.16999999999996</v>
          </cell>
          <cell r="AD462">
            <v>84943</v>
          </cell>
        </row>
        <row r="463">
          <cell r="P463">
            <v>-70575.929999999993</v>
          </cell>
          <cell r="AD463">
            <v>84944</v>
          </cell>
        </row>
        <row r="464">
          <cell r="P464">
            <v>8674.2900000000009</v>
          </cell>
          <cell r="AD464">
            <v>84946</v>
          </cell>
        </row>
        <row r="465">
          <cell r="P465">
            <v>7507.1</v>
          </cell>
          <cell r="AD465">
            <v>84947</v>
          </cell>
        </row>
        <row r="466">
          <cell r="P466">
            <v>-1303005.82</v>
          </cell>
          <cell r="AD466">
            <v>84950</v>
          </cell>
        </row>
        <row r="467">
          <cell r="P467">
            <v>73733.710000000006</v>
          </cell>
          <cell r="AD467">
            <v>84954</v>
          </cell>
        </row>
        <row r="468">
          <cell r="P468">
            <v>-412744.59</v>
          </cell>
          <cell r="AD468">
            <v>84955</v>
          </cell>
        </row>
        <row r="469">
          <cell r="P469">
            <v>-75619.28</v>
          </cell>
          <cell r="AD469">
            <v>84958</v>
          </cell>
        </row>
        <row r="470">
          <cell r="P470">
            <v>107248.97</v>
          </cell>
          <cell r="AD470">
            <v>84960</v>
          </cell>
        </row>
        <row r="471">
          <cell r="P471">
            <v>10736.84</v>
          </cell>
          <cell r="AD471">
            <v>84962</v>
          </cell>
        </row>
        <row r="472">
          <cell r="P472">
            <v>21508.66</v>
          </cell>
          <cell r="AD472">
            <v>84964</v>
          </cell>
        </row>
        <row r="473">
          <cell r="P473">
            <v>37564.49</v>
          </cell>
          <cell r="AD473">
            <v>84965</v>
          </cell>
        </row>
        <row r="474">
          <cell r="P474">
            <v>-43983.73</v>
          </cell>
          <cell r="AD474">
            <v>84967</v>
          </cell>
        </row>
        <row r="475">
          <cell r="P475">
            <v>-26463.3</v>
          </cell>
          <cell r="AD475">
            <v>84969</v>
          </cell>
        </row>
        <row r="476">
          <cell r="P476">
            <v>22431</v>
          </cell>
          <cell r="AD476">
            <v>84971</v>
          </cell>
        </row>
        <row r="477">
          <cell r="P477">
            <v>1107.71</v>
          </cell>
          <cell r="AD477">
            <v>84972</v>
          </cell>
        </row>
        <row r="478">
          <cell r="P478">
            <v>19115</v>
          </cell>
          <cell r="AD478">
            <v>84973</v>
          </cell>
        </row>
        <row r="479">
          <cell r="P479">
            <v>-1382</v>
          </cell>
          <cell r="AD479">
            <v>84977</v>
          </cell>
        </row>
        <row r="480">
          <cell r="P480">
            <v>2309</v>
          </cell>
          <cell r="AD480">
            <v>84978</v>
          </cell>
        </row>
        <row r="481">
          <cell r="P481">
            <v>9441</v>
          </cell>
          <cell r="AD481">
            <v>84979</v>
          </cell>
        </row>
        <row r="482">
          <cell r="P482">
            <v>8157.55</v>
          </cell>
          <cell r="AD482">
            <v>84980</v>
          </cell>
        </row>
        <row r="483">
          <cell r="P483">
            <v>1193</v>
          </cell>
          <cell r="AD483">
            <v>84981</v>
          </cell>
        </row>
        <row r="484">
          <cell r="P484">
            <v>6471</v>
          </cell>
          <cell r="AD484">
            <v>84982</v>
          </cell>
        </row>
        <row r="485">
          <cell r="P485">
            <v>29941.71</v>
          </cell>
          <cell r="AD485">
            <v>84983</v>
          </cell>
        </row>
        <row r="486">
          <cell r="P486">
            <v>20216</v>
          </cell>
          <cell r="AD486">
            <v>84984</v>
          </cell>
        </row>
        <row r="487">
          <cell r="P487">
            <v>-11.5</v>
          </cell>
          <cell r="AD487">
            <v>84985</v>
          </cell>
        </row>
        <row r="488">
          <cell r="P488">
            <v>22854</v>
          </cell>
          <cell r="AD488">
            <v>84986</v>
          </cell>
        </row>
        <row r="489">
          <cell r="P489">
            <v>18.07</v>
          </cell>
          <cell r="AD489">
            <v>84987</v>
          </cell>
        </row>
        <row r="490">
          <cell r="P490">
            <v>72205.94</v>
          </cell>
          <cell r="AD490">
            <v>84990</v>
          </cell>
        </row>
        <row r="491">
          <cell r="P491">
            <v>51.84</v>
          </cell>
          <cell r="AD491">
            <v>84995</v>
          </cell>
        </row>
        <row r="492">
          <cell r="P492">
            <v>2916.55</v>
          </cell>
          <cell r="AD492">
            <v>84998</v>
          </cell>
        </row>
        <row r="493">
          <cell r="P493">
            <v>-106063.49</v>
          </cell>
          <cell r="AD493">
            <v>84999</v>
          </cell>
        </row>
        <row r="494">
          <cell r="P494">
            <v>35650.160000000003</v>
          </cell>
          <cell r="AD494">
            <v>85031</v>
          </cell>
        </row>
        <row r="495">
          <cell r="P495">
            <v>-150817.94</v>
          </cell>
          <cell r="AD495">
            <v>85053</v>
          </cell>
        </row>
        <row r="496">
          <cell r="P496">
            <v>925.17</v>
          </cell>
          <cell r="AD496">
            <v>85054</v>
          </cell>
        </row>
        <row r="497">
          <cell r="P497">
            <v>6021.83</v>
          </cell>
          <cell r="AD497">
            <v>85060</v>
          </cell>
        </row>
        <row r="498">
          <cell r="P498">
            <v>64.59</v>
          </cell>
          <cell r="AD498">
            <v>85061</v>
          </cell>
        </row>
        <row r="499">
          <cell r="P499">
            <v>12284.83</v>
          </cell>
          <cell r="AD499">
            <v>85063</v>
          </cell>
        </row>
        <row r="500">
          <cell r="P500">
            <v>10641.31</v>
          </cell>
          <cell r="AD500">
            <v>85064</v>
          </cell>
        </row>
        <row r="501">
          <cell r="P501">
            <v>1700.54</v>
          </cell>
          <cell r="AD501">
            <v>85066</v>
          </cell>
        </row>
        <row r="502">
          <cell r="P502">
            <v>144407.5</v>
          </cell>
          <cell r="AD502">
            <v>85074</v>
          </cell>
        </row>
        <row r="503">
          <cell r="P503">
            <v>21528.95</v>
          </cell>
          <cell r="AD503">
            <v>85096</v>
          </cell>
        </row>
        <row r="504">
          <cell r="P504">
            <v>16244.92</v>
          </cell>
          <cell r="AD504">
            <v>85097</v>
          </cell>
        </row>
        <row r="505">
          <cell r="P505">
            <v>18835.8</v>
          </cell>
          <cell r="AD505">
            <v>85100</v>
          </cell>
        </row>
        <row r="506">
          <cell r="P506">
            <v>0</v>
          </cell>
          <cell r="AD506">
            <v>85104</v>
          </cell>
        </row>
        <row r="507">
          <cell r="P507">
            <v>22112.69</v>
          </cell>
          <cell r="AD507">
            <v>85106</v>
          </cell>
        </row>
        <row r="508">
          <cell r="P508">
            <v>123574.54</v>
          </cell>
          <cell r="AD508">
            <v>85107</v>
          </cell>
        </row>
        <row r="509">
          <cell r="P509">
            <v>15359.99</v>
          </cell>
          <cell r="AD509">
            <v>85108</v>
          </cell>
        </row>
        <row r="510">
          <cell r="P510">
            <v>17402.650000000001</v>
          </cell>
          <cell r="AD510">
            <v>85109</v>
          </cell>
        </row>
        <row r="511">
          <cell r="P511">
            <v>18624.490000000002</v>
          </cell>
          <cell r="AD511">
            <v>85110</v>
          </cell>
        </row>
        <row r="512">
          <cell r="P512">
            <v>22473.72</v>
          </cell>
          <cell r="AD512">
            <v>85117</v>
          </cell>
        </row>
        <row r="513">
          <cell r="P513">
            <v>-32840.410000000003</v>
          </cell>
          <cell r="AD513">
            <v>85118</v>
          </cell>
        </row>
        <row r="514">
          <cell r="P514">
            <v>274.83999999999997</v>
          </cell>
          <cell r="AD514">
            <v>85119</v>
          </cell>
        </row>
        <row r="515">
          <cell r="P515">
            <v>3627.71</v>
          </cell>
          <cell r="AD515">
            <v>85133</v>
          </cell>
        </row>
        <row r="516">
          <cell r="P516">
            <v>7298.24</v>
          </cell>
          <cell r="AD516">
            <v>85142</v>
          </cell>
        </row>
        <row r="517">
          <cell r="P517">
            <v>26663.37</v>
          </cell>
          <cell r="AD517">
            <v>85146</v>
          </cell>
        </row>
        <row r="518">
          <cell r="P518">
            <v>41591.93</v>
          </cell>
          <cell r="AD518">
            <v>85148</v>
          </cell>
        </row>
        <row r="519">
          <cell r="P519">
            <v>4875.18</v>
          </cell>
          <cell r="AD519">
            <v>85149</v>
          </cell>
        </row>
        <row r="520">
          <cell r="P520">
            <v>2788.68</v>
          </cell>
          <cell r="AD520">
            <v>85150</v>
          </cell>
        </row>
        <row r="521">
          <cell r="P521">
            <v>27120.16</v>
          </cell>
          <cell r="AD521">
            <v>85156</v>
          </cell>
        </row>
        <row r="522">
          <cell r="P522">
            <v>39138.660000000003</v>
          </cell>
          <cell r="AD522">
            <v>85157</v>
          </cell>
        </row>
        <row r="523">
          <cell r="P523">
            <v>6454.83</v>
          </cell>
          <cell r="AD523">
            <v>85160</v>
          </cell>
        </row>
        <row r="524">
          <cell r="P524">
            <v>42802.64</v>
          </cell>
          <cell r="AD524">
            <v>85193</v>
          </cell>
        </row>
        <row r="525">
          <cell r="P525">
            <v>34984.230000000003</v>
          </cell>
          <cell r="AD525">
            <v>85194</v>
          </cell>
        </row>
        <row r="526">
          <cell r="P526">
            <v>2172.1799999999998</v>
          </cell>
          <cell r="AD526">
            <v>85196</v>
          </cell>
        </row>
        <row r="527">
          <cell r="P527">
            <v>-134037.12</v>
          </cell>
          <cell r="AD527">
            <v>85200</v>
          </cell>
        </row>
        <row r="528">
          <cell r="P528">
            <v>2069.04</v>
          </cell>
          <cell r="AD528">
            <v>85203</v>
          </cell>
        </row>
        <row r="529">
          <cell r="P529">
            <v>534.72</v>
          </cell>
          <cell r="AD529">
            <v>85204</v>
          </cell>
        </row>
        <row r="530">
          <cell r="P530">
            <v>801.53</v>
          </cell>
          <cell r="AD530">
            <v>85206</v>
          </cell>
        </row>
        <row r="531">
          <cell r="P531">
            <v>734.97</v>
          </cell>
          <cell r="AD531">
            <v>85207</v>
          </cell>
        </row>
        <row r="532">
          <cell r="P532">
            <v>2736.35</v>
          </cell>
          <cell r="AD532">
            <v>85208</v>
          </cell>
        </row>
        <row r="533">
          <cell r="P533">
            <v>2147.9899999999998</v>
          </cell>
          <cell r="AD533">
            <v>85209</v>
          </cell>
        </row>
        <row r="534">
          <cell r="P534">
            <v>3137.13</v>
          </cell>
          <cell r="AD534">
            <v>85211</v>
          </cell>
        </row>
        <row r="535">
          <cell r="P535">
            <v>668.41</v>
          </cell>
          <cell r="AD535">
            <v>85214</v>
          </cell>
        </row>
        <row r="536">
          <cell r="P536">
            <v>2031.74</v>
          </cell>
          <cell r="AD536">
            <v>85216</v>
          </cell>
        </row>
        <row r="537">
          <cell r="P537">
            <v>480.16</v>
          </cell>
          <cell r="AD537">
            <v>85217</v>
          </cell>
        </row>
        <row r="538">
          <cell r="P538">
            <v>2135.62</v>
          </cell>
          <cell r="AD538">
            <v>85227</v>
          </cell>
        </row>
        <row r="539">
          <cell r="P539">
            <v>26.38</v>
          </cell>
          <cell r="AD539">
            <v>85232</v>
          </cell>
        </row>
        <row r="540">
          <cell r="P540">
            <v>23632.17</v>
          </cell>
          <cell r="AD540">
            <v>85233</v>
          </cell>
        </row>
        <row r="541">
          <cell r="P541">
            <v>5105.09</v>
          </cell>
          <cell r="AD541">
            <v>85237</v>
          </cell>
        </row>
        <row r="542">
          <cell r="P542">
            <v>0</v>
          </cell>
          <cell r="AD542">
            <v>85238</v>
          </cell>
        </row>
        <row r="543">
          <cell r="P543">
            <v>8698.98</v>
          </cell>
          <cell r="AD543">
            <v>85242</v>
          </cell>
        </row>
        <row r="544">
          <cell r="P544">
            <v>179.37</v>
          </cell>
          <cell r="AD544">
            <v>85244</v>
          </cell>
        </row>
        <row r="545">
          <cell r="P545">
            <v>202.03</v>
          </cell>
          <cell r="AD545">
            <v>85247</v>
          </cell>
        </row>
        <row r="546">
          <cell r="P546">
            <v>-19.52</v>
          </cell>
          <cell r="AD546">
            <v>85338</v>
          </cell>
        </row>
        <row r="547">
          <cell r="P547">
            <v>3.42</v>
          </cell>
          <cell r="AD547">
            <v>85340</v>
          </cell>
        </row>
        <row r="548">
          <cell r="P548">
            <v>23366.799999999999</v>
          </cell>
          <cell r="AD548">
            <v>85344</v>
          </cell>
        </row>
        <row r="549">
          <cell r="P549">
            <v>46484.5</v>
          </cell>
          <cell r="AD549">
            <v>85347</v>
          </cell>
        </row>
        <row r="550">
          <cell r="P550">
            <v>7053.38</v>
          </cell>
          <cell r="AD550">
            <v>85348</v>
          </cell>
        </row>
        <row r="551">
          <cell r="P551">
            <v>43051.16</v>
          </cell>
          <cell r="AD551">
            <v>85349</v>
          </cell>
        </row>
        <row r="552">
          <cell r="P552">
            <v>5480.03</v>
          </cell>
          <cell r="AD552">
            <v>85351</v>
          </cell>
        </row>
        <row r="553">
          <cell r="P553">
            <v>15000</v>
          </cell>
          <cell r="AD553">
            <v>85359</v>
          </cell>
        </row>
        <row r="554">
          <cell r="P554">
            <v>10.63</v>
          </cell>
          <cell r="AD554">
            <v>85360</v>
          </cell>
        </row>
        <row r="555">
          <cell r="P555">
            <v>25000</v>
          </cell>
          <cell r="AD555">
            <v>85361</v>
          </cell>
        </row>
        <row r="556">
          <cell r="P556">
            <v>1866</v>
          </cell>
          <cell r="AD556">
            <v>85362</v>
          </cell>
        </row>
        <row r="557">
          <cell r="P557">
            <v>50000</v>
          </cell>
          <cell r="AD557">
            <v>85363</v>
          </cell>
        </row>
        <row r="558">
          <cell r="P558">
            <v>-30110.86</v>
          </cell>
          <cell r="AD558">
            <v>85364</v>
          </cell>
        </row>
        <row r="559">
          <cell r="P559">
            <v>40000</v>
          </cell>
          <cell r="AD559">
            <v>85366</v>
          </cell>
        </row>
        <row r="560">
          <cell r="P560">
            <v>20321</v>
          </cell>
          <cell r="AD560">
            <v>85367</v>
          </cell>
        </row>
        <row r="561">
          <cell r="P561">
            <v>40000</v>
          </cell>
          <cell r="AD561">
            <v>85369</v>
          </cell>
        </row>
        <row r="562">
          <cell r="P562">
            <v>26768.92</v>
          </cell>
          <cell r="AD562">
            <v>85373</v>
          </cell>
        </row>
        <row r="563">
          <cell r="P563">
            <v>14423.7</v>
          </cell>
          <cell r="AD563">
            <v>85374</v>
          </cell>
        </row>
        <row r="564">
          <cell r="P564">
            <v>2065.58</v>
          </cell>
          <cell r="AD564">
            <v>85376</v>
          </cell>
        </row>
        <row r="565">
          <cell r="P565">
            <v>30000</v>
          </cell>
          <cell r="AD565">
            <v>85382</v>
          </cell>
        </row>
        <row r="566">
          <cell r="P566">
            <v>15000</v>
          </cell>
          <cell r="AD566">
            <v>85383</v>
          </cell>
        </row>
        <row r="567">
          <cell r="P567">
            <v>25000</v>
          </cell>
          <cell r="AD567">
            <v>85384</v>
          </cell>
        </row>
        <row r="568">
          <cell r="P568">
            <v>70000</v>
          </cell>
          <cell r="AD568">
            <v>85389</v>
          </cell>
        </row>
        <row r="569">
          <cell r="P569">
            <v>15000</v>
          </cell>
          <cell r="AD569">
            <v>85391</v>
          </cell>
        </row>
        <row r="570">
          <cell r="P570">
            <v>15021.43</v>
          </cell>
          <cell r="AD570">
            <v>85392</v>
          </cell>
        </row>
        <row r="571">
          <cell r="P571">
            <v>5351.68</v>
          </cell>
          <cell r="AD571">
            <v>85394</v>
          </cell>
        </row>
        <row r="572">
          <cell r="P572">
            <v>0</v>
          </cell>
          <cell r="AD572">
            <v>85397</v>
          </cell>
        </row>
        <row r="573">
          <cell r="P573">
            <v>-25300</v>
          </cell>
          <cell r="AD573">
            <v>85400</v>
          </cell>
        </row>
        <row r="574">
          <cell r="P574">
            <v>597.02</v>
          </cell>
          <cell r="AD574">
            <v>85403</v>
          </cell>
        </row>
        <row r="575">
          <cell r="P575">
            <v>4186.6499999999996</v>
          </cell>
          <cell r="AD575">
            <v>85412</v>
          </cell>
        </row>
        <row r="576">
          <cell r="P576">
            <v>6763.79</v>
          </cell>
          <cell r="AD576">
            <v>85413</v>
          </cell>
        </row>
        <row r="577">
          <cell r="P577">
            <v>47714</v>
          </cell>
          <cell r="AD577">
            <v>85417</v>
          </cell>
        </row>
        <row r="578">
          <cell r="P578">
            <v>5988.2</v>
          </cell>
          <cell r="AD578">
            <v>85418</v>
          </cell>
        </row>
        <row r="579">
          <cell r="P579">
            <v>21699.63</v>
          </cell>
          <cell r="AD579">
            <v>85422</v>
          </cell>
        </row>
        <row r="580">
          <cell r="P580">
            <v>50083.31</v>
          </cell>
          <cell r="AD580">
            <v>85423</v>
          </cell>
        </row>
        <row r="581">
          <cell r="P581">
            <v>-1252.21</v>
          </cell>
          <cell r="AD581">
            <v>85452</v>
          </cell>
        </row>
        <row r="582">
          <cell r="P582">
            <v>150136.35999999999</v>
          </cell>
          <cell r="AD582">
            <v>85455</v>
          </cell>
        </row>
        <row r="583">
          <cell r="P583">
            <v>1153.47</v>
          </cell>
          <cell r="AD583">
            <v>85458</v>
          </cell>
        </row>
        <row r="584">
          <cell r="P584">
            <v>71.23</v>
          </cell>
          <cell r="AD584">
            <v>85472</v>
          </cell>
        </row>
        <row r="585">
          <cell r="P585">
            <v>21267.88</v>
          </cell>
          <cell r="AD585">
            <v>85483</v>
          </cell>
        </row>
        <row r="586">
          <cell r="P586">
            <v>1129.22</v>
          </cell>
          <cell r="AD586">
            <v>85496</v>
          </cell>
        </row>
        <row r="587">
          <cell r="P587">
            <v>27</v>
          </cell>
          <cell r="AD587">
            <v>85498</v>
          </cell>
        </row>
        <row r="588">
          <cell r="P588">
            <v>40000</v>
          </cell>
          <cell r="AD588">
            <v>85499</v>
          </cell>
        </row>
        <row r="589">
          <cell r="P589">
            <v>-3852.9</v>
          </cell>
          <cell r="AD589">
            <v>85500</v>
          </cell>
        </row>
        <row r="590">
          <cell r="P590">
            <v>10604</v>
          </cell>
          <cell r="AD590">
            <v>85501</v>
          </cell>
        </row>
        <row r="591">
          <cell r="P591">
            <v>17000</v>
          </cell>
          <cell r="AD591">
            <v>85502</v>
          </cell>
        </row>
        <row r="592">
          <cell r="P592">
            <v>23454.880000000001</v>
          </cell>
          <cell r="AD592">
            <v>85503</v>
          </cell>
        </row>
        <row r="593">
          <cell r="P593">
            <v>0</v>
          </cell>
          <cell r="AD593">
            <v>85504</v>
          </cell>
        </row>
        <row r="594">
          <cell r="P594">
            <v>59977.87</v>
          </cell>
          <cell r="AD594">
            <v>85507</v>
          </cell>
        </row>
        <row r="595">
          <cell r="P595">
            <v>2045.72</v>
          </cell>
          <cell r="AD595">
            <v>85508</v>
          </cell>
        </row>
        <row r="596">
          <cell r="P596">
            <v>-327.14999999999998</v>
          </cell>
          <cell r="AD596">
            <v>85509</v>
          </cell>
        </row>
        <row r="597">
          <cell r="P597">
            <v>-73366.62</v>
          </cell>
          <cell r="AD597">
            <v>85511</v>
          </cell>
        </row>
        <row r="598">
          <cell r="P598">
            <v>475.23</v>
          </cell>
          <cell r="AD598">
            <v>85512</v>
          </cell>
        </row>
        <row r="599">
          <cell r="P599">
            <v>8313.41</v>
          </cell>
          <cell r="AD599">
            <v>85514</v>
          </cell>
        </row>
        <row r="600">
          <cell r="P600">
            <v>-13218.03</v>
          </cell>
          <cell r="AD600">
            <v>85515</v>
          </cell>
        </row>
        <row r="601">
          <cell r="P601">
            <v>-6218.14</v>
          </cell>
          <cell r="AD601">
            <v>85517</v>
          </cell>
        </row>
        <row r="602">
          <cell r="P602">
            <v>-11689</v>
          </cell>
          <cell r="AD602">
            <v>85518</v>
          </cell>
        </row>
        <row r="603">
          <cell r="P603">
            <v>-373544.29</v>
          </cell>
          <cell r="AD603">
            <v>85519</v>
          </cell>
        </row>
        <row r="604">
          <cell r="P604">
            <v>1924.38</v>
          </cell>
          <cell r="AD604">
            <v>85521</v>
          </cell>
        </row>
        <row r="605">
          <cell r="P605">
            <v>12565.71</v>
          </cell>
          <cell r="AD605">
            <v>85522</v>
          </cell>
        </row>
        <row r="606">
          <cell r="P606">
            <v>19845.87</v>
          </cell>
          <cell r="AD606">
            <v>85523</v>
          </cell>
        </row>
        <row r="607">
          <cell r="P607">
            <v>61.52</v>
          </cell>
          <cell r="AD607">
            <v>85524</v>
          </cell>
        </row>
        <row r="608">
          <cell r="P608">
            <v>42978.26</v>
          </cell>
          <cell r="AD608">
            <v>85526</v>
          </cell>
        </row>
        <row r="609">
          <cell r="P609">
            <v>-19471.75</v>
          </cell>
          <cell r="AD609">
            <v>85527</v>
          </cell>
        </row>
        <row r="610">
          <cell r="P610">
            <v>392.71</v>
          </cell>
          <cell r="AD610">
            <v>85528</v>
          </cell>
        </row>
        <row r="611">
          <cell r="P611">
            <v>-12396.94</v>
          </cell>
          <cell r="AD611">
            <v>85531</v>
          </cell>
        </row>
        <row r="612">
          <cell r="P612">
            <v>2256.23</v>
          </cell>
          <cell r="AD612">
            <v>85532</v>
          </cell>
        </row>
        <row r="613">
          <cell r="P613">
            <v>-8531.1299999999992</v>
          </cell>
          <cell r="AD613">
            <v>85534</v>
          </cell>
        </row>
        <row r="614">
          <cell r="P614">
            <v>51757.91</v>
          </cell>
          <cell r="AD614">
            <v>85547</v>
          </cell>
        </row>
        <row r="615">
          <cell r="P615">
            <v>0</v>
          </cell>
          <cell r="AD615">
            <v>85549</v>
          </cell>
        </row>
        <row r="616">
          <cell r="P616">
            <v>16094.1</v>
          </cell>
          <cell r="AD616">
            <v>85551</v>
          </cell>
        </row>
        <row r="617">
          <cell r="P617">
            <v>2959.03</v>
          </cell>
          <cell r="AD617">
            <v>85552</v>
          </cell>
        </row>
        <row r="618">
          <cell r="P618">
            <v>4721.09</v>
          </cell>
          <cell r="AD618">
            <v>85553</v>
          </cell>
        </row>
        <row r="619">
          <cell r="P619">
            <v>19046.400000000001</v>
          </cell>
          <cell r="AD619">
            <v>85556</v>
          </cell>
        </row>
        <row r="620">
          <cell r="P620">
            <v>-53369.1</v>
          </cell>
          <cell r="AD620">
            <v>85557</v>
          </cell>
        </row>
        <row r="621">
          <cell r="P621">
            <v>31200.22</v>
          </cell>
          <cell r="AD621">
            <v>85558</v>
          </cell>
        </row>
        <row r="622">
          <cell r="P622">
            <v>-230.9</v>
          </cell>
          <cell r="AD622">
            <v>85559</v>
          </cell>
        </row>
        <row r="623">
          <cell r="P623">
            <v>-8485.67</v>
          </cell>
          <cell r="AD623">
            <v>85561</v>
          </cell>
        </row>
        <row r="624">
          <cell r="P624">
            <v>57832.99</v>
          </cell>
          <cell r="AD624">
            <v>85562</v>
          </cell>
        </row>
        <row r="625">
          <cell r="P625">
            <v>599.1</v>
          </cell>
          <cell r="AD625">
            <v>85563</v>
          </cell>
        </row>
        <row r="626">
          <cell r="P626">
            <v>-4893.72</v>
          </cell>
          <cell r="AD626">
            <v>85564</v>
          </cell>
        </row>
        <row r="627">
          <cell r="P627">
            <v>-649.48</v>
          </cell>
          <cell r="AD627">
            <v>85566</v>
          </cell>
        </row>
        <row r="628">
          <cell r="P628">
            <v>-36476.019999999997</v>
          </cell>
          <cell r="AD628">
            <v>85567</v>
          </cell>
        </row>
        <row r="629">
          <cell r="P629">
            <v>2200.87</v>
          </cell>
          <cell r="AD629">
            <v>85568</v>
          </cell>
        </row>
        <row r="630">
          <cell r="P630">
            <v>58106.58</v>
          </cell>
          <cell r="AD630">
            <v>85569</v>
          </cell>
        </row>
        <row r="631">
          <cell r="P631">
            <v>234982.7</v>
          </cell>
          <cell r="AD631">
            <v>85577</v>
          </cell>
        </row>
        <row r="632">
          <cell r="P632">
            <v>46190.98</v>
          </cell>
          <cell r="AD632">
            <v>85578</v>
          </cell>
        </row>
        <row r="633">
          <cell r="P633">
            <v>9231.31</v>
          </cell>
          <cell r="AD633">
            <v>85579</v>
          </cell>
        </row>
        <row r="634">
          <cell r="P634">
            <v>19757.96</v>
          </cell>
          <cell r="AD634">
            <v>85584</v>
          </cell>
        </row>
        <row r="635">
          <cell r="P635">
            <v>5907.78</v>
          </cell>
          <cell r="AD635">
            <v>85586</v>
          </cell>
        </row>
        <row r="636">
          <cell r="P636">
            <v>12018.57</v>
          </cell>
          <cell r="AD636">
            <v>85587</v>
          </cell>
        </row>
        <row r="637">
          <cell r="P637">
            <v>8926</v>
          </cell>
          <cell r="AD637">
            <v>85588</v>
          </cell>
        </row>
        <row r="638">
          <cell r="P638">
            <v>21640.67</v>
          </cell>
          <cell r="AD638">
            <v>85589</v>
          </cell>
        </row>
        <row r="639">
          <cell r="P639">
            <v>809.39</v>
          </cell>
          <cell r="AD639">
            <v>85591</v>
          </cell>
        </row>
        <row r="640">
          <cell r="P640">
            <v>10091.299999999999</v>
          </cell>
          <cell r="AD640">
            <v>85592</v>
          </cell>
        </row>
        <row r="641">
          <cell r="P641">
            <v>14095.38</v>
          </cell>
          <cell r="AD641">
            <v>85593</v>
          </cell>
        </row>
        <row r="642">
          <cell r="P642">
            <v>24811.17</v>
          </cell>
          <cell r="AD642">
            <v>85594</v>
          </cell>
        </row>
        <row r="643">
          <cell r="P643">
            <v>9472.4500000000007</v>
          </cell>
          <cell r="AD643">
            <v>85596</v>
          </cell>
        </row>
        <row r="644">
          <cell r="P644">
            <v>15300.37</v>
          </cell>
          <cell r="AD644">
            <v>85597</v>
          </cell>
        </row>
        <row r="645">
          <cell r="P645">
            <v>4719.1099999999997</v>
          </cell>
          <cell r="AD645">
            <v>85598</v>
          </cell>
        </row>
        <row r="646">
          <cell r="P646">
            <v>-83778.58</v>
          </cell>
          <cell r="AD646">
            <v>85601</v>
          </cell>
        </row>
        <row r="647">
          <cell r="P647">
            <v>243.14</v>
          </cell>
          <cell r="AD647">
            <v>85602</v>
          </cell>
        </row>
        <row r="648">
          <cell r="P648">
            <v>-2081.4499999999998</v>
          </cell>
          <cell r="AD648">
            <v>85603</v>
          </cell>
        </row>
        <row r="649">
          <cell r="P649">
            <v>10077.370000000001</v>
          </cell>
          <cell r="AD649">
            <v>85604</v>
          </cell>
        </row>
        <row r="650">
          <cell r="P650">
            <v>76.84</v>
          </cell>
          <cell r="AD650">
            <v>85617</v>
          </cell>
        </row>
        <row r="651">
          <cell r="P651">
            <v>18766.310000000001</v>
          </cell>
          <cell r="AD651">
            <v>85631</v>
          </cell>
        </row>
        <row r="652">
          <cell r="P652">
            <v>-269.5</v>
          </cell>
          <cell r="AD652">
            <v>85641</v>
          </cell>
        </row>
        <row r="653">
          <cell r="P653">
            <v>846.48</v>
          </cell>
          <cell r="AD653">
            <v>85644</v>
          </cell>
        </row>
        <row r="654">
          <cell r="P654">
            <v>-181.2</v>
          </cell>
          <cell r="AD654">
            <v>85647</v>
          </cell>
        </row>
        <row r="655">
          <cell r="P655">
            <v>150.72</v>
          </cell>
          <cell r="AD655">
            <v>85655</v>
          </cell>
        </row>
        <row r="656">
          <cell r="P656">
            <v>171097.49</v>
          </cell>
          <cell r="AD656">
            <v>85657</v>
          </cell>
        </row>
        <row r="657">
          <cell r="P657">
            <v>0</v>
          </cell>
          <cell r="AD657">
            <v>85659</v>
          </cell>
        </row>
        <row r="658">
          <cell r="P658">
            <v>4052.15</v>
          </cell>
          <cell r="AD658">
            <v>85682</v>
          </cell>
        </row>
        <row r="659">
          <cell r="P659">
            <v>25895.62</v>
          </cell>
          <cell r="AD659">
            <v>85683</v>
          </cell>
        </row>
        <row r="660">
          <cell r="P660">
            <v>-24798.43</v>
          </cell>
          <cell r="AD660">
            <v>85684</v>
          </cell>
        </row>
        <row r="661">
          <cell r="P661">
            <v>3052.49</v>
          </cell>
          <cell r="AD661">
            <v>85686</v>
          </cell>
        </row>
        <row r="662">
          <cell r="P662">
            <v>-3904.71</v>
          </cell>
          <cell r="AD662">
            <v>85689</v>
          </cell>
        </row>
        <row r="663">
          <cell r="P663">
            <v>2.4700000000000002</v>
          </cell>
          <cell r="AD663">
            <v>85690</v>
          </cell>
        </row>
        <row r="664">
          <cell r="P664">
            <v>-313.97000000000003</v>
          </cell>
          <cell r="AD664">
            <v>85696</v>
          </cell>
        </row>
        <row r="665">
          <cell r="P665">
            <v>20359.02</v>
          </cell>
          <cell r="AD665">
            <v>85697</v>
          </cell>
        </row>
        <row r="666">
          <cell r="P666">
            <v>10420.91</v>
          </cell>
          <cell r="AD666">
            <v>85698</v>
          </cell>
        </row>
        <row r="667">
          <cell r="P667">
            <v>11681.98</v>
          </cell>
          <cell r="AD667">
            <v>85699</v>
          </cell>
        </row>
        <row r="668">
          <cell r="P668">
            <v>2851.28</v>
          </cell>
          <cell r="AD668">
            <v>85701</v>
          </cell>
        </row>
        <row r="669">
          <cell r="P669">
            <v>5768.26</v>
          </cell>
          <cell r="AD669">
            <v>85702</v>
          </cell>
        </row>
        <row r="670">
          <cell r="P670">
            <v>104769</v>
          </cell>
          <cell r="AD670">
            <v>85705</v>
          </cell>
        </row>
        <row r="671">
          <cell r="P671">
            <v>41747.43</v>
          </cell>
          <cell r="AD671">
            <v>85715</v>
          </cell>
        </row>
        <row r="672">
          <cell r="P672">
            <v>26674.09</v>
          </cell>
          <cell r="AD672">
            <v>85718</v>
          </cell>
        </row>
        <row r="673">
          <cell r="P673">
            <v>1402.17</v>
          </cell>
          <cell r="AD673">
            <v>85720</v>
          </cell>
        </row>
        <row r="674">
          <cell r="P674">
            <v>-4040.09</v>
          </cell>
          <cell r="AD674">
            <v>85721</v>
          </cell>
        </row>
        <row r="675">
          <cell r="P675">
            <v>9457.1299999999992</v>
          </cell>
          <cell r="AD675">
            <v>85725</v>
          </cell>
        </row>
        <row r="676">
          <cell r="P676">
            <v>-6365.41</v>
          </cell>
          <cell r="AD676">
            <v>85735</v>
          </cell>
        </row>
        <row r="677">
          <cell r="P677">
            <v>-17670</v>
          </cell>
          <cell r="AD677">
            <v>85737</v>
          </cell>
        </row>
        <row r="678">
          <cell r="P678">
            <v>33609.129999999997</v>
          </cell>
          <cell r="AD678">
            <v>85739</v>
          </cell>
        </row>
        <row r="679">
          <cell r="P679">
            <v>-957.62</v>
          </cell>
          <cell r="AD679">
            <v>85740</v>
          </cell>
        </row>
        <row r="680">
          <cell r="P680">
            <v>39072.959999999999</v>
          </cell>
          <cell r="AD680">
            <v>85741</v>
          </cell>
        </row>
        <row r="681">
          <cell r="P681">
            <v>53282.39</v>
          </cell>
          <cell r="AD681">
            <v>85742</v>
          </cell>
        </row>
        <row r="682">
          <cell r="P682">
            <v>-14.09</v>
          </cell>
          <cell r="AD682">
            <v>85743</v>
          </cell>
        </row>
        <row r="683">
          <cell r="P683">
            <v>28202.2</v>
          </cell>
          <cell r="AD683">
            <v>85744</v>
          </cell>
        </row>
        <row r="684">
          <cell r="P684">
            <v>-105054.36</v>
          </cell>
          <cell r="AD684">
            <v>85746</v>
          </cell>
        </row>
        <row r="685">
          <cell r="P685">
            <v>14318.48</v>
          </cell>
          <cell r="AD685">
            <v>85747</v>
          </cell>
        </row>
        <row r="686">
          <cell r="P686">
            <v>12807.93</v>
          </cell>
          <cell r="AD686">
            <v>85751</v>
          </cell>
        </row>
        <row r="687">
          <cell r="P687">
            <v>-3492.06</v>
          </cell>
          <cell r="AD687">
            <v>85771</v>
          </cell>
        </row>
        <row r="688">
          <cell r="P688">
            <v>79907.59</v>
          </cell>
          <cell r="AD688">
            <v>85773</v>
          </cell>
        </row>
        <row r="689">
          <cell r="P689">
            <v>-59117.82</v>
          </cell>
          <cell r="AD689">
            <v>85774</v>
          </cell>
        </row>
        <row r="690">
          <cell r="P690">
            <v>3475.54</v>
          </cell>
          <cell r="AD690">
            <v>85776</v>
          </cell>
        </row>
        <row r="691">
          <cell r="P691">
            <v>-43432.95</v>
          </cell>
          <cell r="AD691">
            <v>85777</v>
          </cell>
        </row>
        <row r="692">
          <cell r="P692">
            <v>0</v>
          </cell>
          <cell r="AD692">
            <v>85778</v>
          </cell>
        </row>
        <row r="693">
          <cell r="P693">
            <v>71686.720000000001</v>
          </cell>
          <cell r="AD693">
            <v>85779</v>
          </cell>
        </row>
        <row r="694">
          <cell r="P694">
            <v>65632.62</v>
          </cell>
          <cell r="AD694">
            <v>85782</v>
          </cell>
        </row>
        <row r="695">
          <cell r="P695">
            <v>114964.98</v>
          </cell>
          <cell r="AD695">
            <v>85783</v>
          </cell>
        </row>
        <row r="696">
          <cell r="P696">
            <v>46830.080000000002</v>
          </cell>
          <cell r="AD696">
            <v>85784</v>
          </cell>
        </row>
        <row r="697">
          <cell r="P697">
            <v>140698.22</v>
          </cell>
          <cell r="AD697">
            <v>85786</v>
          </cell>
        </row>
        <row r="698">
          <cell r="P698">
            <v>29467.02</v>
          </cell>
          <cell r="AD698">
            <v>85787</v>
          </cell>
        </row>
        <row r="699">
          <cell r="P699">
            <v>88618.96</v>
          </cell>
          <cell r="AD699">
            <v>85788</v>
          </cell>
        </row>
        <row r="700">
          <cell r="P700">
            <v>188746.38</v>
          </cell>
          <cell r="AD700">
            <v>85789</v>
          </cell>
        </row>
        <row r="701">
          <cell r="P701">
            <v>143346.82999999999</v>
          </cell>
          <cell r="AD701">
            <v>85791</v>
          </cell>
        </row>
        <row r="702">
          <cell r="P702">
            <v>2471.69</v>
          </cell>
          <cell r="AD702">
            <v>85795</v>
          </cell>
        </row>
        <row r="703">
          <cell r="P703">
            <v>63751.95</v>
          </cell>
          <cell r="AD703">
            <v>85796</v>
          </cell>
        </row>
        <row r="704">
          <cell r="P704">
            <v>13521.05</v>
          </cell>
          <cell r="AD704">
            <v>85799</v>
          </cell>
        </row>
        <row r="705">
          <cell r="P705">
            <v>-216333.49</v>
          </cell>
          <cell r="AD705">
            <v>85800</v>
          </cell>
        </row>
        <row r="706">
          <cell r="P706">
            <v>-1074.5999999999999</v>
          </cell>
          <cell r="AD706">
            <v>85803</v>
          </cell>
        </row>
        <row r="707">
          <cell r="P707">
            <v>-1433.7</v>
          </cell>
          <cell r="AD707">
            <v>85804</v>
          </cell>
        </row>
        <row r="708">
          <cell r="P708">
            <v>18328.36</v>
          </cell>
          <cell r="AD708">
            <v>85809</v>
          </cell>
        </row>
        <row r="709">
          <cell r="P709">
            <v>58.38</v>
          </cell>
          <cell r="AD709">
            <v>85813</v>
          </cell>
        </row>
        <row r="710">
          <cell r="P710">
            <v>44057</v>
          </cell>
          <cell r="AD710">
            <v>85815</v>
          </cell>
        </row>
        <row r="711">
          <cell r="P711">
            <v>51014</v>
          </cell>
          <cell r="AD711">
            <v>85825</v>
          </cell>
        </row>
        <row r="712">
          <cell r="P712">
            <v>-3503.16</v>
          </cell>
          <cell r="AD712">
            <v>85826</v>
          </cell>
        </row>
        <row r="713">
          <cell r="P713">
            <v>34733.99</v>
          </cell>
          <cell r="AD713">
            <v>85827</v>
          </cell>
        </row>
        <row r="714">
          <cell r="P714">
            <v>16117.71</v>
          </cell>
          <cell r="AD714">
            <v>85829</v>
          </cell>
        </row>
        <row r="715">
          <cell r="P715">
            <v>32221.94</v>
          </cell>
          <cell r="AD715">
            <v>85831</v>
          </cell>
        </row>
        <row r="716">
          <cell r="P716">
            <v>31677.65</v>
          </cell>
          <cell r="AD716">
            <v>85834</v>
          </cell>
        </row>
        <row r="717">
          <cell r="P717">
            <v>21938.5</v>
          </cell>
          <cell r="AD717">
            <v>85837</v>
          </cell>
        </row>
        <row r="718">
          <cell r="P718">
            <v>264.48</v>
          </cell>
          <cell r="AD718">
            <v>85845</v>
          </cell>
        </row>
        <row r="719">
          <cell r="P719">
            <v>20055.669999999998</v>
          </cell>
          <cell r="AD719">
            <v>85851</v>
          </cell>
        </row>
        <row r="720">
          <cell r="P720">
            <v>78811.929999999993</v>
          </cell>
          <cell r="AD720">
            <v>85852</v>
          </cell>
        </row>
        <row r="721">
          <cell r="P721">
            <v>1339.57</v>
          </cell>
          <cell r="AD721">
            <v>85853</v>
          </cell>
        </row>
        <row r="722">
          <cell r="P722">
            <v>7000</v>
          </cell>
          <cell r="AD722">
            <v>85854</v>
          </cell>
        </row>
        <row r="723">
          <cell r="P723">
            <v>0</v>
          </cell>
          <cell r="AD723">
            <v>85856</v>
          </cell>
        </row>
        <row r="724">
          <cell r="P724">
            <v>1117.8599999999999</v>
          </cell>
          <cell r="AD724">
            <v>85857</v>
          </cell>
        </row>
        <row r="725">
          <cell r="P725">
            <v>4637.9799999999996</v>
          </cell>
          <cell r="AD725">
            <v>85858</v>
          </cell>
        </row>
        <row r="726">
          <cell r="P726">
            <v>5864.79</v>
          </cell>
          <cell r="AD726">
            <v>85859</v>
          </cell>
        </row>
        <row r="727">
          <cell r="P727">
            <v>9139.34</v>
          </cell>
          <cell r="AD727">
            <v>85862</v>
          </cell>
        </row>
        <row r="728">
          <cell r="P728">
            <v>-136177.62</v>
          </cell>
          <cell r="AD728">
            <v>85866</v>
          </cell>
        </row>
        <row r="729">
          <cell r="P729">
            <v>75593.13</v>
          </cell>
          <cell r="AD729">
            <v>85867</v>
          </cell>
        </row>
        <row r="730">
          <cell r="P730">
            <v>1925.23</v>
          </cell>
          <cell r="AD730">
            <v>85868</v>
          </cell>
        </row>
        <row r="731">
          <cell r="P731">
            <v>17.07</v>
          </cell>
          <cell r="AD731">
            <v>85872</v>
          </cell>
        </row>
        <row r="732">
          <cell r="P732">
            <v>328.14</v>
          </cell>
          <cell r="AD732">
            <v>85878</v>
          </cell>
        </row>
        <row r="733">
          <cell r="P733">
            <v>472.45</v>
          </cell>
          <cell r="AD733">
            <v>85880</v>
          </cell>
        </row>
        <row r="734">
          <cell r="P734">
            <v>5901.93</v>
          </cell>
          <cell r="AD734">
            <v>85881</v>
          </cell>
        </row>
        <row r="735">
          <cell r="P735">
            <v>13515.79</v>
          </cell>
          <cell r="AD735">
            <v>85884</v>
          </cell>
        </row>
        <row r="736">
          <cell r="P736">
            <v>-2940.03</v>
          </cell>
          <cell r="AD736">
            <v>85885</v>
          </cell>
        </row>
        <row r="737">
          <cell r="P737">
            <v>376.54</v>
          </cell>
          <cell r="AD737">
            <v>85892</v>
          </cell>
        </row>
        <row r="738">
          <cell r="P738">
            <v>102.69</v>
          </cell>
          <cell r="AD738">
            <v>85894</v>
          </cell>
        </row>
        <row r="739">
          <cell r="P739">
            <v>1890.5</v>
          </cell>
          <cell r="AD739">
            <v>85896</v>
          </cell>
        </row>
        <row r="740">
          <cell r="P740">
            <v>8177.59</v>
          </cell>
          <cell r="AD740">
            <v>85897</v>
          </cell>
        </row>
        <row r="741">
          <cell r="P741">
            <v>5341.19</v>
          </cell>
          <cell r="AD741">
            <v>85898</v>
          </cell>
        </row>
        <row r="742">
          <cell r="P742">
            <v>12108.32</v>
          </cell>
          <cell r="AD742">
            <v>85899</v>
          </cell>
        </row>
        <row r="743">
          <cell r="P743">
            <v>31045.52</v>
          </cell>
          <cell r="AD743">
            <v>85902</v>
          </cell>
        </row>
        <row r="744">
          <cell r="P744">
            <v>13578.74</v>
          </cell>
          <cell r="AD744">
            <v>85903</v>
          </cell>
        </row>
        <row r="745">
          <cell r="P745">
            <v>14172.11</v>
          </cell>
          <cell r="AD745">
            <v>85904</v>
          </cell>
        </row>
        <row r="746">
          <cell r="P746">
            <v>9629.92</v>
          </cell>
          <cell r="AD746">
            <v>85907</v>
          </cell>
        </row>
        <row r="747">
          <cell r="P747">
            <v>6743.3</v>
          </cell>
          <cell r="AD747">
            <v>85908</v>
          </cell>
        </row>
        <row r="748">
          <cell r="P748">
            <v>11623.1</v>
          </cell>
          <cell r="AD748">
            <v>85909</v>
          </cell>
        </row>
        <row r="749">
          <cell r="P749">
            <v>2168.9499999999998</v>
          </cell>
          <cell r="AD749">
            <v>85912</v>
          </cell>
        </row>
        <row r="750">
          <cell r="P750">
            <v>-413.29</v>
          </cell>
          <cell r="AD750">
            <v>85921</v>
          </cell>
        </row>
        <row r="751">
          <cell r="P751">
            <v>184.45</v>
          </cell>
          <cell r="AD751">
            <v>85923</v>
          </cell>
        </row>
        <row r="752">
          <cell r="P752">
            <v>104062.08</v>
          </cell>
          <cell r="AD752">
            <v>85927</v>
          </cell>
        </row>
        <row r="753">
          <cell r="P753">
            <v>186.52</v>
          </cell>
          <cell r="AD753">
            <v>85932</v>
          </cell>
        </row>
        <row r="754">
          <cell r="P754">
            <v>-84.1</v>
          </cell>
          <cell r="AD754">
            <v>85933</v>
          </cell>
        </row>
        <row r="755">
          <cell r="P755">
            <v>9349.5300000000007</v>
          </cell>
          <cell r="AD755">
            <v>85934</v>
          </cell>
        </row>
        <row r="756">
          <cell r="P756">
            <v>-35167.379999999997</v>
          </cell>
          <cell r="AD756">
            <v>85937</v>
          </cell>
        </row>
        <row r="757">
          <cell r="P757">
            <v>10763.56</v>
          </cell>
          <cell r="AD757">
            <v>85938</v>
          </cell>
        </row>
        <row r="758">
          <cell r="P758">
            <v>15163.76</v>
          </cell>
          <cell r="AD758">
            <v>85939</v>
          </cell>
        </row>
        <row r="759">
          <cell r="P759">
            <v>35000</v>
          </cell>
          <cell r="AD759">
            <v>85949</v>
          </cell>
        </row>
        <row r="760">
          <cell r="P760">
            <v>-144.21</v>
          </cell>
          <cell r="AD760">
            <v>85950</v>
          </cell>
        </row>
        <row r="761">
          <cell r="P761">
            <v>52000</v>
          </cell>
          <cell r="AD761">
            <v>85953</v>
          </cell>
        </row>
        <row r="762">
          <cell r="P762">
            <v>34921.56</v>
          </cell>
          <cell r="AD762">
            <v>85954</v>
          </cell>
        </row>
        <row r="763">
          <cell r="P763">
            <v>438.7</v>
          </cell>
          <cell r="AD763">
            <v>85957</v>
          </cell>
        </row>
        <row r="764">
          <cell r="P764">
            <v>-6.9</v>
          </cell>
          <cell r="AD764">
            <v>85959</v>
          </cell>
        </row>
        <row r="765">
          <cell r="P765">
            <v>90.23</v>
          </cell>
          <cell r="AD765">
            <v>85965</v>
          </cell>
        </row>
        <row r="766">
          <cell r="P766">
            <v>0</v>
          </cell>
          <cell r="AD766">
            <v>85966</v>
          </cell>
        </row>
        <row r="767">
          <cell r="P767">
            <v>-2980.09</v>
          </cell>
          <cell r="AD767">
            <v>85969</v>
          </cell>
        </row>
        <row r="768">
          <cell r="P768">
            <v>5683.03</v>
          </cell>
          <cell r="AD768">
            <v>85972</v>
          </cell>
        </row>
        <row r="769">
          <cell r="P769">
            <v>-119489.84</v>
          </cell>
          <cell r="AD769">
            <v>85975</v>
          </cell>
        </row>
        <row r="770">
          <cell r="P770">
            <v>0</v>
          </cell>
          <cell r="AD770">
            <v>85976</v>
          </cell>
        </row>
        <row r="771">
          <cell r="P771">
            <v>0</v>
          </cell>
          <cell r="AD771">
            <v>85977</v>
          </cell>
        </row>
        <row r="772">
          <cell r="P772">
            <v>-128541.68</v>
          </cell>
          <cell r="AD772">
            <v>85978</v>
          </cell>
        </row>
        <row r="773">
          <cell r="P773">
            <v>0</v>
          </cell>
          <cell r="AD773">
            <v>85979</v>
          </cell>
        </row>
        <row r="774">
          <cell r="P774">
            <v>6812.16</v>
          </cell>
          <cell r="AD774">
            <v>85986</v>
          </cell>
        </row>
        <row r="775">
          <cell r="P775">
            <v>4.34</v>
          </cell>
          <cell r="AD775">
            <v>85987</v>
          </cell>
        </row>
        <row r="776">
          <cell r="P776">
            <v>33148.61</v>
          </cell>
          <cell r="AD776">
            <v>85989</v>
          </cell>
        </row>
        <row r="777">
          <cell r="P777">
            <v>2044.01</v>
          </cell>
          <cell r="AD777">
            <v>85992</v>
          </cell>
        </row>
        <row r="778">
          <cell r="P778">
            <v>-15465.04</v>
          </cell>
          <cell r="AD778">
            <v>85997</v>
          </cell>
        </row>
        <row r="779">
          <cell r="P779">
            <v>1378.45</v>
          </cell>
          <cell r="AD779">
            <v>85998</v>
          </cell>
        </row>
        <row r="780">
          <cell r="P780">
            <v>156484.53</v>
          </cell>
          <cell r="AD780">
            <v>203000</v>
          </cell>
        </row>
        <row r="781">
          <cell r="P781">
            <v>483.67</v>
          </cell>
          <cell r="AD781">
            <v>203002</v>
          </cell>
        </row>
        <row r="782">
          <cell r="P782">
            <v>40516.97</v>
          </cell>
          <cell r="AD782">
            <v>203005</v>
          </cell>
        </row>
        <row r="783">
          <cell r="P783">
            <v>510.37</v>
          </cell>
          <cell r="AD783">
            <v>203011</v>
          </cell>
        </row>
        <row r="784">
          <cell r="P784">
            <v>12152.43</v>
          </cell>
          <cell r="AD784">
            <v>203015</v>
          </cell>
        </row>
        <row r="785">
          <cell r="P785">
            <v>508.75</v>
          </cell>
          <cell r="AD785">
            <v>203047</v>
          </cell>
        </row>
        <row r="786">
          <cell r="P786">
            <v>401.92</v>
          </cell>
          <cell r="AD786">
            <v>203048</v>
          </cell>
        </row>
        <row r="787">
          <cell r="P787">
            <v>15650.75</v>
          </cell>
          <cell r="AD787">
            <v>203049</v>
          </cell>
        </row>
        <row r="788">
          <cell r="P788">
            <v>6223.97</v>
          </cell>
          <cell r="AD788">
            <v>203050</v>
          </cell>
        </row>
        <row r="789">
          <cell r="P789">
            <v>30065.85</v>
          </cell>
          <cell r="AD789">
            <v>203400</v>
          </cell>
        </row>
        <row r="790">
          <cell r="P790">
            <v>8859.1200000000008</v>
          </cell>
          <cell r="AD790">
            <v>203411</v>
          </cell>
        </row>
        <row r="791">
          <cell r="P791">
            <v>27359.45</v>
          </cell>
          <cell r="AD791">
            <v>203413</v>
          </cell>
        </row>
        <row r="792">
          <cell r="P792">
            <v>34650.22</v>
          </cell>
          <cell r="AD792">
            <v>203417</v>
          </cell>
        </row>
        <row r="793">
          <cell r="P793">
            <v>319410.96999999997</v>
          </cell>
          <cell r="AD793">
            <v>203600</v>
          </cell>
        </row>
        <row r="794">
          <cell r="P794">
            <v>0</v>
          </cell>
          <cell r="AD794">
            <v>203614</v>
          </cell>
        </row>
        <row r="795">
          <cell r="P795">
            <v>0</v>
          </cell>
          <cell r="AD795">
            <v>203617</v>
          </cell>
        </row>
        <row r="796">
          <cell r="P796">
            <v>7942</v>
          </cell>
          <cell r="AD796">
            <v>203650</v>
          </cell>
        </row>
        <row r="797">
          <cell r="P797">
            <v>230824.13</v>
          </cell>
          <cell r="AD797">
            <v>203800</v>
          </cell>
        </row>
        <row r="798">
          <cell r="P798">
            <v>18157.37</v>
          </cell>
          <cell r="AD798">
            <v>203805</v>
          </cell>
        </row>
        <row r="799">
          <cell r="P799">
            <v>13082.5</v>
          </cell>
          <cell r="AD799">
            <v>203807</v>
          </cell>
        </row>
        <row r="800">
          <cell r="P800">
            <v>23155.02</v>
          </cell>
          <cell r="AD800">
            <v>203811</v>
          </cell>
        </row>
        <row r="801">
          <cell r="P801">
            <v>0</v>
          </cell>
          <cell r="AD801">
            <v>203812</v>
          </cell>
        </row>
        <row r="802">
          <cell r="P802">
            <v>83010.84</v>
          </cell>
          <cell r="AD802">
            <v>203814</v>
          </cell>
        </row>
        <row r="803">
          <cell r="P803">
            <v>77417.03</v>
          </cell>
          <cell r="AD803">
            <v>203815</v>
          </cell>
        </row>
        <row r="804">
          <cell r="P804">
            <v>0</v>
          </cell>
          <cell r="AD804">
            <v>203817</v>
          </cell>
        </row>
        <row r="805">
          <cell r="P805">
            <v>2231511.7999999998</v>
          </cell>
          <cell r="AD805">
            <v>204100</v>
          </cell>
        </row>
        <row r="806">
          <cell r="P806">
            <v>222788.14</v>
          </cell>
          <cell r="AD806">
            <v>204105</v>
          </cell>
        </row>
        <row r="807">
          <cell r="P807">
            <v>191189.31</v>
          </cell>
          <cell r="AD807">
            <v>204111</v>
          </cell>
        </row>
        <row r="808">
          <cell r="P808">
            <v>418681.8</v>
          </cell>
          <cell r="AD808">
            <v>204114</v>
          </cell>
        </row>
        <row r="809">
          <cell r="P809">
            <v>1093.73</v>
          </cell>
          <cell r="AD809">
            <v>204115</v>
          </cell>
        </row>
        <row r="810">
          <cell r="P810">
            <v>109352.36</v>
          </cell>
          <cell r="AD810">
            <v>204152</v>
          </cell>
        </row>
        <row r="811">
          <cell r="P811">
            <v>436279.55</v>
          </cell>
          <cell r="AD811">
            <v>204300</v>
          </cell>
        </row>
        <row r="812">
          <cell r="P812">
            <v>288727.12</v>
          </cell>
          <cell r="AD812">
            <v>204302</v>
          </cell>
        </row>
        <row r="813">
          <cell r="P813">
            <v>119955.85</v>
          </cell>
          <cell r="AD813">
            <v>204305</v>
          </cell>
        </row>
        <row r="814">
          <cell r="P814">
            <v>26098.28</v>
          </cell>
          <cell r="AD814">
            <v>204306</v>
          </cell>
        </row>
        <row r="815">
          <cell r="P815">
            <v>475606.37</v>
          </cell>
          <cell r="AD815">
            <v>204307</v>
          </cell>
        </row>
        <row r="816">
          <cell r="P816">
            <v>255588.94</v>
          </cell>
          <cell r="AD816">
            <v>204311</v>
          </cell>
        </row>
        <row r="817">
          <cell r="P817">
            <v>1099407.42</v>
          </cell>
          <cell r="AD817">
            <v>204314</v>
          </cell>
        </row>
        <row r="818">
          <cell r="P818">
            <v>207952.6</v>
          </cell>
          <cell r="AD818">
            <v>204350</v>
          </cell>
        </row>
        <row r="819">
          <cell r="P819">
            <v>104719.5</v>
          </cell>
          <cell r="AD819">
            <v>204351</v>
          </cell>
        </row>
        <row r="820">
          <cell r="P820">
            <v>49869.08</v>
          </cell>
          <cell r="AD820">
            <v>204352</v>
          </cell>
        </row>
        <row r="821">
          <cell r="P821">
            <v>104749.94</v>
          </cell>
          <cell r="AD821">
            <v>204353</v>
          </cell>
        </row>
        <row r="822">
          <cell r="P822">
            <v>251497.69</v>
          </cell>
          <cell r="AD822">
            <v>204354</v>
          </cell>
        </row>
        <row r="823">
          <cell r="P823">
            <v>121781.82</v>
          </cell>
          <cell r="AD823">
            <v>204355</v>
          </cell>
        </row>
        <row r="824">
          <cell r="P824">
            <v>200.53</v>
          </cell>
          <cell r="AD824">
            <v>204900</v>
          </cell>
        </row>
        <row r="825">
          <cell r="P825">
            <v>0</v>
          </cell>
          <cell r="AD825">
            <v>204907</v>
          </cell>
        </row>
        <row r="826">
          <cell r="P826">
            <v>0</v>
          </cell>
          <cell r="AD826">
            <v>204915</v>
          </cell>
        </row>
        <row r="827">
          <cell r="P827">
            <v>497941.96</v>
          </cell>
          <cell r="AD827">
            <v>205000</v>
          </cell>
        </row>
        <row r="828">
          <cell r="P828">
            <v>4158.41</v>
          </cell>
          <cell r="AD828">
            <v>205001</v>
          </cell>
        </row>
        <row r="829">
          <cell r="P829">
            <v>31654.59</v>
          </cell>
          <cell r="AD829">
            <v>205002</v>
          </cell>
        </row>
        <row r="830">
          <cell r="P830">
            <v>21700.44</v>
          </cell>
          <cell r="AD830">
            <v>205005</v>
          </cell>
        </row>
        <row r="831">
          <cell r="P831">
            <v>4990.55</v>
          </cell>
          <cell r="AD831">
            <v>205011</v>
          </cell>
        </row>
        <row r="832">
          <cell r="P832">
            <v>14196.26</v>
          </cell>
          <cell r="AD832">
            <v>205014</v>
          </cell>
        </row>
        <row r="833">
          <cell r="P833">
            <v>0</v>
          </cell>
          <cell r="AD833">
            <v>205015</v>
          </cell>
        </row>
        <row r="834">
          <cell r="P834">
            <v>0</v>
          </cell>
          <cell r="AD834">
            <v>205017</v>
          </cell>
        </row>
        <row r="835">
          <cell r="P835">
            <v>7457.76</v>
          </cell>
          <cell r="AD835">
            <v>205050</v>
          </cell>
        </row>
        <row r="836">
          <cell r="P836">
            <v>5475.56</v>
          </cell>
          <cell r="AD836">
            <v>205051</v>
          </cell>
        </row>
        <row r="837">
          <cell r="P837">
            <v>6090.2</v>
          </cell>
          <cell r="AD837">
            <v>205052</v>
          </cell>
        </row>
        <row r="838">
          <cell r="P838">
            <v>7558.2</v>
          </cell>
          <cell r="AD838">
            <v>205200</v>
          </cell>
        </row>
        <row r="839">
          <cell r="P839">
            <v>0</v>
          </cell>
          <cell r="AD839">
            <v>205212</v>
          </cell>
        </row>
        <row r="840">
          <cell r="P840">
            <v>720068.77</v>
          </cell>
          <cell r="AD840">
            <v>205300</v>
          </cell>
        </row>
        <row r="841">
          <cell r="P841">
            <v>0</v>
          </cell>
          <cell r="AD841">
            <v>205301</v>
          </cell>
        </row>
        <row r="842">
          <cell r="P842">
            <v>0</v>
          </cell>
          <cell r="AD842">
            <v>205302</v>
          </cell>
        </row>
        <row r="843">
          <cell r="P843">
            <v>0</v>
          </cell>
          <cell r="AD843">
            <v>205305</v>
          </cell>
        </row>
        <row r="844">
          <cell r="P844">
            <v>0</v>
          </cell>
          <cell r="AD844">
            <v>205307</v>
          </cell>
        </row>
        <row r="845">
          <cell r="P845">
            <v>0</v>
          </cell>
          <cell r="AD845">
            <v>205311</v>
          </cell>
        </row>
        <row r="846">
          <cell r="P846">
            <v>0</v>
          </cell>
          <cell r="AD846">
            <v>205314</v>
          </cell>
        </row>
        <row r="847">
          <cell r="P847">
            <v>1561.94</v>
          </cell>
          <cell r="AD847">
            <v>205315</v>
          </cell>
        </row>
        <row r="848">
          <cell r="P848">
            <v>0</v>
          </cell>
          <cell r="AD848">
            <v>205317</v>
          </cell>
        </row>
        <row r="849">
          <cell r="P849">
            <v>35968.19</v>
          </cell>
          <cell r="AD849">
            <v>205600</v>
          </cell>
        </row>
        <row r="850">
          <cell r="P850">
            <v>0</v>
          </cell>
          <cell r="AD850">
            <v>205601</v>
          </cell>
        </row>
        <row r="851">
          <cell r="P851">
            <v>115618.98</v>
          </cell>
          <cell r="AD851">
            <v>205700</v>
          </cell>
        </row>
        <row r="852">
          <cell r="P852">
            <v>12798.41</v>
          </cell>
          <cell r="AD852">
            <v>205712</v>
          </cell>
        </row>
        <row r="853">
          <cell r="P853">
            <v>35129.49</v>
          </cell>
          <cell r="AD853">
            <v>205800</v>
          </cell>
        </row>
        <row r="854">
          <cell r="P854">
            <v>297.24</v>
          </cell>
          <cell r="AD854">
            <v>205802</v>
          </cell>
        </row>
        <row r="855">
          <cell r="P855">
            <v>78.180000000000007</v>
          </cell>
          <cell r="AD855">
            <v>205814</v>
          </cell>
        </row>
        <row r="856">
          <cell r="P856">
            <v>250.4</v>
          </cell>
          <cell r="AD856">
            <v>205815</v>
          </cell>
        </row>
        <row r="857">
          <cell r="P857">
            <v>2168745.2999999998</v>
          </cell>
          <cell r="AD857">
            <v>205900</v>
          </cell>
        </row>
        <row r="858">
          <cell r="P858">
            <v>0</v>
          </cell>
          <cell r="AD858">
            <v>205901</v>
          </cell>
        </row>
        <row r="859">
          <cell r="P859">
            <v>9210.7000000000007</v>
          </cell>
          <cell r="AD859">
            <v>205902</v>
          </cell>
        </row>
        <row r="860">
          <cell r="P860">
            <v>1256.81</v>
          </cell>
          <cell r="AD860">
            <v>205905</v>
          </cell>
        </row>
        <row r="861">
          <cell r="P861">
            <v>20150.740000000002</v>
          </cell>
          <cell r="AD861">
            <v>205907</v>
          </cell>
        </row>
        <row r="862">
          <cell r="P862">
            <v>0</v>
          </cell>
          <cell r="AD862">
            <v>205911</v>
          </cell>
        </row>
        <row r="863">
          <cell r="P863">
            <v>0</v>
          </cell>
          <cell r="AD863">
            <v>205914</v>
          </cell>
        </row>
        <row r="864">
          <cell r="P864">
            <v>24573.96</v>
          </cell>
          <cell r="AD864">
            <v>205915</v>
          </cell>
        </row>
        <row r="865">
          <cell r="P865">
            <v>21793.22</v>
          </cell>
          <cell r="AD865">
            <v>205917</v>
          </cell>
        </row>
        <row r="866">
          <cell r="P866">
            <v>0</v>
          </cell>
          <cell r="AD866">
            <v>205950</v>
          </cell>
        </row>
        <row r="867">
          <cell r="P867">
            <v>59636.2</v>
          </cell>
          <cell r="AD867">
            <v>205951</v>
          </cell>
        </row>
        <row r="868">
          <cell r="P868">
            <v>38008.29</v>
          </cell>
          <cell r="AD868">
            <v>205956</v>
          </cell>
        </row>
        <row r="869">
          <cell r="P869">
            <v>0</v>
          </cell>
          <cell r="AD869">
            <v>205957</v>
          </cell>
        </row>
        <row r="870">
          <cell r="P870">
            <v>43644.14</v>
          </cell>
          <cell r="AD870">
            <v>205958</v>
          </cell>
        </row>
        <row r="871">
          <cell r="P871">
            <v>44141.33</v>
          </cell>
          <cell r="AD871">
            <v>205961</v>
          </cell>
        </row>
        <row r="872">
          <cell r="P872">
            <v>255000</v>
          </cell>
          <cell r="AD872">
            <v>205963</v>
          </cell>
        </row>
        <row r="873">
          <cell r="P873">
            <v>74249.81</v>
          </cell>
          <cell r="AD873">
            <v>205964</v>
          </cell>
        </row>
        <row r="874">
          <cell r="P874">
            <v>32598.55</v>
          </cell>
          <cell r="AD874">
            <v>205965</v>
          </cell>
        </row>
        <row r="875">
          <cell r="P875">
            <v>399.56</v>
          </cell>
          <cell r="AD875">
            <v>206500</v>
          </cell>
        </row>
        <row r="876">
          <cell r="P876">
            <v>46256.66</v>
          </cell>
          <cell r="AD876">
            <v>206515</v>
          </cell>
        </row>
        <row r="877">
          <cell r="P877">
            <v>615273.03</v>
          </cell>
          <cell r="AD877">
            <v>206700</v>
          </cell>
        </row>
        <row r="878">
          <cell r="P878">
            <v>22.57</v>
          </cell>
          <cell r="AD878">
            <v>206705</v>
          </cell>
        </row>
        <row r="879">
          <cell r="P879">
            <v>9352.01</v>
          </cell>
          <cell r="AD879">
            <v>206711</v>
          </cell>
        </row>
        <row r="880">
          <cell r="P880">
            <v>24405.599999999999</v>
          </cell>
          <cell r="AD880">
            <v>206713</v>
          </cell>
        </row>
        <row r="881">
          <cell r="P881">
            <v>36039.69</v>
          </cell>
          <cell r="AD881">
            <v>206715</v>
          </cell>
        </row>
        <row r="882">
          <cell r="P882">
            <v>14646.27</v>
          </cell>
          <cell r="AD882">
            <v>206719</v>
          </cell>
        </row>
        <row r="883">
          <cell r="P883">
            <v>655547.93999999994</v>
          </cell>
          <cell r="AD883">
            <v>207000</v>
          </cell>
        </row>
        <row r="884">
          <cell r="P884">
            <v>66584.23</v>
          </cell>
          <cell r="AD884">
            <v>207001</v>
          </cell>
        </row>
        <row r="885">
          <cell r="P885">
            <v>27737.03</v>
          </cell>
          <cell r="AD885">
            <v>207005</v>
          </cell>
        </row>
        <row r="886">
          <cell r="P886">
            <v>0</v>
          </cell>
          <cell r="AD886">
            <v>207011</v>
          </cell>
        </row>
        <row r="887">
          <cell r="P887">
            <v>0</v>
          </cell>
          <cell r="AD887">
            <v>207014</v>
          </cell>
        </row>
        <row r="888">
          <cell r="P888">
            <v>23046.68</v>
          </cell>
          <cell r="AD888">
            <v>207015</v>
          </cell>
        </row>
        <row r="889">
          <cell r="P889">
            <v>0</v>
          </cell>
          <cell r="AD889">
            <v>207017</v>
          </cell>
        </row>
        <row r="890">
          <cell r="P890">
            <v>957341.25</v>
          </cell>
          <cell r="AD890">
            <v>207600</v>
          </cell>
        </row>
        <row r="891">
          <cell r="P891">
            <v>0</v>
          </cell>
          <cell r="AD891">
            <v>207602</v>
          </cell>
        </row>
        <row r="892">
          <cell r="P892">
            <v>-5092.12</v>
          </cell>
          <cell r="AD892">
            <v>207800</v>
          </cell>
        </row>
        <row r="893">
          <cell r="P893">
            <v>0</v>
          </cell>
          <cell r="AD893">
            <v>207807</v>
          </cell>
        </row>
        <row r="894">
          <cell r="P894">
            <v>305057.34999999998</v>
          </cell>
          <cell r="AD894">
            <v>207900</v>
          </cell>
        </row>
        <row r="895">
          <cell r="P895">
            <v>67077.740000000005</v>
          </cell>
          <cell r="AD895">
            <v>207901</v>
          </cell>
        </row>
        <row r="896">
          <cell r="P896">
            <v>565.44000000000005</v>
          </cell>
          <cell r="AD896">
            <v>207902</v>
          </cell>
        </row>
        <row r="897">
          <cell r="P897">
            <v>27681.42</v>
          </cell>
          <cell r="AD897">
            <v>207907</v>
          </cell>
        </row>
        <row r="898">
          <cell r="P898">
            <v>15574.49</v>
          </cell>
          <cell r="AD898">
            <v>207911</v>
          </cell>
        </row>
        <row r="899">
          <cell r="P899">
            <v>38994.93</v>
          </cell>
          <cell r="AD899">
            <v>207913</v>
          </cell>
        </row>
        <row r="900">
          <cell r="P900">
            <v>0</v>
          </cell>
          <cell r="AD900">
            <v>207914</v>
          </cell>
        </row>
        <row r="901">
          <cell r="P901">
            <v>30192.37</v>
          </cell>
          <cell r="AD901">
            <v>207915</v>
          </cell>
        </row>
        <row r="902">
          <cell r="P902">
            <v>0</v>
          </cell>
          <cell r="AD902">
            <v>207917</v>
          </cell>
        </row>
        <row r="903">
          <cell r="P903">
            <v>18135.89</v>
          </cell>
          <cell r="AD903">
            <v>207950</v>
          </cell>
        </row>
        <row r="904">
          <cell r="P904">
            <v>3603.66</v>
          </cell>
          <cell r="AD904">
            <v>207951</v>
          </cell>
        </row>
        <row r="905">
          <cell r="P905">
            <v>105895.16</v>
          </cell>
          <cell r="AD905">
            <v>207952</v>
          </cell>
        </row>
        <row r="906">
          <cell r="P906">
            <v>56994.02</v>
          </cell>
          <cell r="AD906">
            <v>207953</v>
          </cell>
        </row>
        <row r="907">
          <cell r="P907">
            <v>22621.81</v>
          </cell>
          <cell r="AD907">
            <v>207954</v>
          </cell>
        </row>
        <row r="908">
          <cell r="P908">
            <v>627.37</v>
          </cell>
          <cell r="AD908">
            <v>207955</v>
          </cell>
        </row>
        <row r="909">
          <cell r="P909">
            <v>382404.98</v>
          </cell>
          <cell r="AD909">
            <v>207956</v>
          </cell>
        </row>
        <row r="910">
          <cell r="P910">
            <v>3005.77</v>
          </cell>
          <cell r="AD910">
            <v>207957</v>
          </cell>
        </row>
        <row r="911">
          <cell r="P911">
            <v>74225.759999999995</v>
          </cell>
          <cell r="AD911">
            <v>207958</v>
          </cell>
        </row>
        <row r="912">
          <cell r="P912">
            <v>2247.9499999999998</v>
          </cell>
          <cell r="AD912">
            <v>207959</v>
          </cell>
        </row>
        <row r="913">
          <cell r="P913">
            <v>491638.03</v>
          </cell>
          <cell r="AD913">
            <v>208400</v>
          </cell>
        </row>
        <row r="914">
          <cell r="P914">
            <v>12227.14</v>
          </cell>
          <cell r="AD914">
            <v>208405</v>
          </cell>
        </row>
        <row r="915">
          <cell r="P915">
            <v>8213.11</v>
          </cell>
          <cell r="AD915">
            <v>208411</v>
          </cell>
        </row>
        <row r="916">
          <cell r="P916">
            <v>467.3</v>
          </cell>
          <cell r="AD916">
            <v>208413</v>
          </cell>
        </row>
        <row r="917">
          <cell r="P917">
            <v>35003.040000000001</v>
          </cell>
          <cell r="AD917">
            <v>208415</v>
          </cell>
        </row>
        <row r="918">
          <cell r="P918">
            <v>177323.67</v>
          </cell>
          <cell r="AD918">
            <v>208700</v>
          </cell>
        </row>
        <row r="919">
          <cell r="P919">
            <v>0</v>
          </cell>
          <cell r="AD919">
            <v>208701</v>
          </cell>
        </row>
        <row r="920">
          <cell r="P920">
            <v>0</v>
          </cell>
          <cell r="AD920">
            <v>208707</v>
          </cell>
        </row>
        <row r="921">
          <cell r="P921">
            <v>0</v>
          </cell>
          <cell r="AD921">
            <v>208709</v>
          </cell>
        </row>
        <row r="922">
          <cell r="P922">
            <v>0</v>
          </cell>
          <cell r="AD922">
            <v>208711</v>
          </cell>
        </row>
        <row r="923">
          <cell r="P923">
            <v>133.41</v>
          </cell>
          <cell r="AD923">
            <v>208713</v>
          </cell>
        </row>
        <row r="924">
          <cell r="P924">
            <v>98643.77</v>
          </cell>
          <cell r="AD924">
            <v>208714</v>
          </cell>
        </row>
        <row r="925">
          <cell r="P925">
            <v>11297.22</v>
          </cell>
          <cell r="AD925">
            <v>208715</v>
          </cell>
        </row>
        <row r="926">
          <cell r="P926">
            <v>14422.6</v>
          </cell>
          <cell r="AD926">
            <v>208750</v>
          </cell>
        </row>
        <row r="927">
          <cell r="P927">
            <v>9565.73</v>
          </cell>
          <cell r="AD927">
            <v>208751</v>
          </cell>
        </row>
        <row r="928">
          <cell r="P928">
            <v>1009732.12</v>
          </cell>
          <cell r="AD928">
            <v>209200</v>
          </cell>
        </row>
        <row r="929">
          <cell r="P929">
            <v>16092.78</v>
          </cell>
          <cell r="AD929">
            <v>209201</v>
          </cell>
        </row>
        <row r="930">
          <cell r="P930">
            <v>13127.24</v>
          </cell>
          <cell r="AD930">
            <v>209202</v>
          </cell>
        </row>
        <row r="931">
          <cell r="P931">
            <v>26425.08</v>
          </cell>
          <cell r="AD931">
            <v>209205</v>
          </cell>
        </row>
        <row r="932">
          <cell r="P932">
            <v>3021.19</v>
          </cell>
          <cell r="AD932">
            <v>209206</v>
          </cell>
        </row>
        <row r="933">
          <cell r="P933">
            <v>12813.25</v>
          </cell>
          <cell r="AD933">
            <v>209207</v>
          </cell>
        </row>
        <row r="934">
          <cell r="P934">
            <v>4518.51</v>
          </cell>
          <cell r="AD934">
            <v>209208</v>
          </cell>
        </row>
        <row r="935">
          <cell r="P935">
            <v>0</v>
          </cell>
          <cell r="AD935">
            <v>209209</v>
          </cell>
        </row>
        <row r="936">
          <cell r="P936">
            <v>0</v>
          </cell>
          <cell r="AD936">
            <v>209210</v>
          </cell>
        </row>
        <row r="937">
          <cell r="P937">
            <v>2754.79</v>
          </cell>
          <cell r="AD937">
            <v>209211</v>
          </cell>
        </row>
        <row r="938">
          <cell r="P938">
            <v>0</v>
          </cell>
          <cell r="AD938">
            <v>209212</v>
          </cell>
        </row>
        <row r="939">
          <cell r="P939">
            <v>0</v>
          </cell>
          <cell r="AD939">
            <v>209213</v>
          </cell>
        </row>
        <row r="940">
          <cell r="P940">
            <v>33365.83</v>
          </cell>
          <cell r="AD940">
            <v>209214</v>
          </cell>
        </row>
        <row r="941">
          <cell r="P941">
            <v>936.66</v>
          </cell>
          <cell r="AD941">
            <v>209215</v>
          </cell>
        </row>
        <row r="942">
          <cell r="P942">
            <v>4029</v>
          </cell>
          <cell r="AD942">
            <v>209217</v>
          </cell>
        </row>
        <row r="943">
          <cell r="P943">
            <v>-1198.8599999999999</v>
          </cell>
          <cell r="AD943">
            <v>209500</v>
          </cell>
        </row>
        <row r="944">
          <cell r="P944">
            <v>3488.87</v>
          </cell>
          <cell r="AD944">
            <v>209501</v>
          </cell>
        </row>
        <row r="945">
          <cell r="P945">
            <v>5925.3</v>
          </cell>
          <cell r="AD945">
            <v>209514</v>
          </cell>
        </row>
        <row r="946">
          <cell r="P946">
            <v>0</v>
          </cell>
          <cell r="AD946">
            <v>209602</v>
          </cell>
        </row>
        <row r="947">
          <cell r="P947">
            <v>260118.43</v>
          </cell>
          <cell r="AD947">
            <v>209700</v>
          </cell>
        </row>
        <row r="948">
          <cell r="P948">
            <v>26698.1</v>
          </cell>
          <cell r="AD948">
            <v>209701</v>
          </cell>
        </row>
        <row r="949">
          <cell r="P949">
            <v>17958.21</v>
          </cell>
          <cell r="AD949">
            <v>209702</v>
          </cell>
        </row>
        <row r="950">
          <cell r="P950">
            <v>13788.37</v>
          </cell>
          <cell r="AD950">
            <v>209705</v>
          </cell>
        </row>
        <row r="951">
          <cell r="P951">
            <v>355639.75</v>
          </cell>
          <cell r="AD951">
            <v>209706</v>
          </cell>
        </row>
        <row r="952">
          <cell r="P952">
            <v>1002.18</v>
          </cell>
          <cell r="AD952">
            <v>209707</v>
          </cell>
        </row>
        <row r="953">
          <cell r="P953">
            <v>20086.169999999998</v>
          </cell>
          <cell r="AD953">
            <v>209708</v>
          </cell>
        </row>
        <row r="954">
          <cell r="P954">
            <v>0</v>
          </cell>
          <cell r="AD954">
            <v>209709</v>
          </cell>
        </row>
        <row r="955">
          <cell r="P955">
            <v>11756.39</v>
          </cell>
          <cell r="AD955">
            <v>209710</v>
          </cell>
        </row>
        <row r="956">
          <cell r="P956">
            <v>2610.65</v>
          </cell>
          <cell r="AD956">
            <v>209711</v>
          </cell>
        </row>
        <row r="957">
          <cell r="P957">
            <v>0</v>
          </cell>
          <cell r="AD957">
            <v>209712</v>
          </cell>
        </row>
        <row r="958">
          <cell r="P958">
            <v>27417.57</v>
          </cell>
          <cell r="AD958">
            <v>209714</v>
          </cell>
        </row>
        <row r="959">
          <cell r="P959">
            <v>91950.06</v>
          </cell>
          <cell r="AD959">
            <v>209717</v>
          </cell>
        </row>
        <row r="960">
          <cell r="P960">
            <v>12365.73</v>
          </cell>
          <cell r="AD960">
            <v>209750</v>
          </cell>
        </row>
        <row r="961">
          <cell r="P961">
            <v>14415.21</v>
          </cell>
          <cell r="AD961">
            <v>209751</v>
          </cell>
        </row>
        <row r="962">
          <cell r="P962">
            <v>233.08</v>
          </cell>
          <cell r="AD962">
            <v>209752</v>
          </cell>
        </row>
        <row r="963">
          <cell r="P963">
            <v>461918.5</v>
          </cell>
          <cell r="AD963">
            <v>209753</v>
          </cell>
        </row>
        <row r="964">
          <cell r="P964">
            <v>12907.93</v>
          </cell>
          <cell r="AD964">
            <v>209754</v>
          </cell>
        </row>
        <row r="965">
          <cell r="P965">
            <v>19444.89</v>
          </cell>
          <cell r="AD965">
            <v>209755</v>
          </cell>
        </row>
        <row r="966">
          <cell r="P966">
            <v>25669.13</v>
          </cell>
          <cell r="AD966">
            <v>209756</v>
          </cell>
        </row>
        <row r="967">
          <cell r="P967">
            <v>15672.45</v>
          </cell>
          <cell r="AD967">
            <v>209757</v>
          </cell>
        </row>
        <row r="968">
          <cell r="P968">
            <v>15214.38</v>
          </cell>
          <cell r="AD968">
            <v>209758</v>
          </cell>
        </row>
        <row r="969">
          <cell r="P969">
            <v>23999.279999999999</v>
          </cell>
          <cell r="AD969">
            <v>209759</v>
          </cell>
        </row>
        <row r="970">
          <cell r="P970">
            <v>17774.23</v>
          </cell>
          <cell r="AD970">
            <v>209760</v>
          </cell>
        </row>
        <row r="971">
          <cell r="P971">
            <v>28742.880000000001</v>
          </cell>
          <cell r="AD971">
            <v>209761</v>
          </cell>
        </row>
        <row r="972">
          <cell r="P972">
            <v>21870.15</v>
          </cell>
          <cell r="AD972">
            <v>209762</v>
          </cell>
        </row>
        <row r="973">
          <cell r="P973">
            <v>39395.32</v>
          </cell>
          <cell r="AD973">
            <v>209763</v>
          </cell>
        </row>
        <row r="974">
          <cell r="P974">
            <v>28440.720000000001</v>
          </cell>
          <cell r="AD974">
            <v>209764</v>
          </cell>
        </row>
        <row r="975">
          <cell r="P975">
            <v>2367.2199999999998</v>
          </cell>
          <cell r="AD975">
            <v>209765</v>
          </cell>
        </row>
        <row r="976">
          <cell r="P976">
            <v>4850.2299999999996</v>
          </cell>
          <cell r="AD976">
            <v>209767</v>
          </cell>
        </row>
        <row r="977">
          <cell r="P977">
            <v>2646.16</v>
          </cell>
          <cell r="AD977">
            <v>209768</v>
          </cell>
        </row>
        <row r="978">
          <cell r="P978">
            <v>2188.15</v>
          </cell>
          <cell r="AD978">
            <v>209769</v>
          </cell>
        </row>
        <row r="979">
          <cell r="P979">
            <v>8309.43</v>
          </cell>
          <cell r="AD979">
            <v>209770</v>
          </cell>
        </row>
        <row r="980">
          <cell r="P980">
            <v>2064.38</v>
          </cell>
          <cell r="AD980">
            <v>209771</v>
          </cell>
        </row>
        <row r="981">
          <cell r="P981">
            <v>8997.2800000000007</v>
          </cell>
          <cell r="AD981">
            <v>209772</v>
          </cell>
        </row>
        <row r="982">
          <cell r="P982">
            <v>2728.23</v>
          </cell>
          <cell r="AD982">
            <v>209773</v>
          </cell>
        </row>
        <row r="983">
          <cell r="P983">
            <v>15983.78</v>
          </cell>
          <cell r="AD983">
            <v>209774</v>
          </cell>
        </row>
        <row r="984">
          <cell r="P984">
            <v>9492.76</v>
          </cell>
          <cell r="AD984">
            <v>209775</v>
          </cell>
        </row>
        <row r="985">
          <cell r="P985">
            <v>2097.9</v>
          </cell>
          <cell r="AD985">
            <v>209776</v>
          </cell>
        </row>
        <row r="986">
          <cell r="P986">
            <v>960.06</v>
          </cell>
          <cell r="AD986">
            <v>209777</v>
          </cell>
        </row>
        <row r="987">
          <cell r="P987">
            <v>1224.8499999999999</v>
          </cell>
          <cell r="AD987">
            <v>209778</v>
          </cell>
        </row>
        <row r="988">
          <cell r="P988">
            <v>915640.09</v>
          </cell>
          <cell r="AD988">
            <v>210300</v>
          </cell>
        </row>
        <row r="989">
          <cell r="P989">
            <v>0</v>
          </cell>
          <cell r="AD989">
            <v>210301</v>
          </cell>
        </row>
        <row r="990">
          <cell r="P990">
            <v>0</v>
          </cell>
          <cell r="AD990">
            <v>210305</v>
          </cell>
        </row>
        <row r="991">
          <cell r="P991">
            <v>0</v>
          </cell>
          <cell r="AD991">
            <v>210306</v>
          </cell>
        </row>
        <row r="992">
          <cell r="P992">
            <v>0</v>
          </cell>
          <cell r="AD992">
            <v>210307</v>
          </cell>
        </row>
        <row r="993">
          <cell r="P993">
            <v>0</v>
          </cell>
          <cell r="AD993">
            <v>210310</v>
          </cell>
        </row>
        <row r="994">
          <cell r="P994">
            <v>0</v>
          </cell>
          <cell r="AD994">
            <v>210311</v>
          </cell>
        </row>
        <row r="995">
          <cell r="P995">
            <v>0</v>
          </cell>
          <cell r="AD995">
            <v>210314</v>
          </cell>
        </row>
        <row r="996">
          <cell r="P996">
            <v>0</v>
          </cell>
          <cell r="AD996">
            <v>210315</v>
          </cell>
        </row>
        <row r="997">
          <cell r="P997">
            <v>503.92</v>
          </cell>
          <cell r="AD997">
            <v>210317</v>
          </cell>
        </row>
        <row r="998">
          <cell r="P998">
            <v>8033.43</v>
          </cell>
          <cell r="AD998">
            <v>210350</v>
          </cell>
        </row>
        <row r="999">
          <cell r="P999">
            <v>416868.95</v>
          </cell>
          <cell r="AD999">
            <v>210600</v>
          </cell>
        </row>
        <row r="1000">
          <cell r="P1000">
            <v>14860.64</v>
          </cell>
          <cell r="AD1000">
            <v>210611</v>
          </cell>
        </row>
        <row r="1001">
          <cell r="P1001">
            <v>1329.69</v>
          </cell>
          <cell r="AD1001">
            <v>210613</v>
          </cell>
        </row>
        <row r="1002">
          <cell r="P1002">
            <v>205.98</v>
          </cell>
          <cell r="AD1002">
            <v>210615</v>
          </cell>
        </row>
        <row r="1003">
          <cell r="P1003">
            <v>0</v>
          </cell>
          <cell r="AD1003">
            <v>210617</v>
          </cell>
        </row>
        <row r="1004">
          <cell r="P1004">
            <v>12160.87</v>
          </cell>
          <cell r="AD1004">
            <v>210800</v>
          </cell>
        </row>
        <row r="1005">
          <cell r="P1005">
            <v>510.38</v>
          </cell>
          <cell r="AD1005">
            <v>210811</v>
          </cell>
        </row>
        <row r="1006">
          <cell r="P1006">
            <v>6992.99</v>
          </cell>
          <cell r="AD1006">
            <v>210815</v>
          </cell>
        </row>
        <row r="1007">
          <cell r="P1007">
            <v>16243.65</v>
          </cell>
          <cell r="AD1007">
            <v>210900</v>
          </cell>
        </row>
        <row r="1008">
          <cell r="P1008">
            <v>13535.26</v>
          </cell>
          <cell r="AD1008">
            <v>210911</v>
          </cell>
        </row>
        <row r="1009">
          <cell r="P1009">
            <v>0</v>
          </cell>
          <cell r="AD1009">
            <v>210913</v>
          </cell>
        </row>
        <row r="1010">
          <cell r="P1010">
            <v>296943.61</v>
          </cell>
          <cell r="AD1010">
            <v>211400</v>
          </cell>
        </row>
        <row r="1011">
          <cell r="P1011">
            <v>0</v>
          </cell>
          <cell r="AD1011">
            <v>211401</v>
          </cell>
        </row>
        <row r="1012">
          <cell r="P1012">
            <v>539.97</v>
          </cell>
          <cell r="AD1012">
            <v>211406</v>
          </cell>
        </row>
        <row r="1013">
          <cell r="P1013">
            <v>48415.01</v>
          </cell>
          <cell r="AD1013">
            <v>211407</v>
          </cell>
        </row>
        <row r="1014">
          <cell r="P1014">
            <v>37944.199999999997</v>
          </cell>
          <cell r="AD1014">
            <v>211411</v>
          </cell>
        </row>
        <row r="1015">
          <cell r="P1015">
            <v>0</v>
          </cell>
          <cell r="AD1015">
            <v>211412</v>
          </cell>
        </row>
        <row r="1016">
          <cell r="P1016">
            <v>11681.24</v>
          </cell>
          <cell r="AD1016">
            <v>211413</v>
          </cell>
        </row>
        <row r="1017">
          <cell r="P1017">
            <v>0</v>
          </cell>
          <cell r="AD1017">
            <v>211415</v>
          </cell>
        </row>
        <row r="1018">
          <cell r="P1018">
            <v>0</v>
          </cell>
          <cell r="AD1018">
            <v>211416</v>
          </cell>
        </row>
        <row r="1019">
          <cell r="P1019">
            <v>17515.13</v>
          </cell>
          <cell r="AD1019">
            <v>211500</v>
          </cell>
        </row>
        <row r="1020">
          <cell r="P1020">
            <v>0</v>
          </cell>
          <cell r="AD1020">
            <v>211505</v>
          </cell>
        </row>
        <row r="1021">
          <cell r="P1021">
            <v>7055.34</v>
          </cell>
          <cell r="AD1021">
            <v>211507</v>
          </cell>
        </row>
        <row r="1022">
          <cell r="P1022">
            <v>8823.4500000000007</v>
          </cell>
          <cell r="AD1022">
            <v>211511</v>
          </cell>
        </row>
        <row r="1023">
          <cell r="P1023">
            <v>29812.41</v>
          </cell>
          <cell r="AD1023">
            <v>211513</v>
          </cell>
        </row>
        <row r="1024">
          <cell r="P1024">
            <v>0</v>
          </cell>
          <cell r="AD1024">
            <v>211515</v>
          </cell>
        </row>
        <row r="1025">
          <cell r="P1025">
            <v>8788.08</v>
          </cell>
          <cell r="AD1025">
            <v>211518</v>
          </cell>
        </row>
        <row r="1026">
          <cell r="P1026">
            <v>851796.71</v>
          </cell>
          <cell r="AD1026">
            <v>211900</v>
          </cell>
        </row>
        <row r="1027">
          <cell r="P1027">
            <v>1094.68</v>
          </cell>
          <cell r="AD1027">
            <v>211902</v>
          </cell>
        </row>
        <row r="1028">
          <cell r="P1028">
            <v>2072.4699999999998</v>
          </cell>
          <cell r="AD1028">
            <v>211905</v>
          </cell>
        </row>
        <row r="1029">
          <cell r="P1029">
            <v>7608.97</v>
          </cell>
          <cell r="AD1029">
            <v>211911</v>
          </cell>
        </row>
        <row r="1030">
          <cell r="P1030">
            <v>9014.49</v>
          </cell>
          <cell r="AD1030">
            <v>211914</v>
          </cell>
        </row>
        <row r="1031">
          <cell r="P1031">
            <v>11308.96</v>
          </cell>
          <cell r="AD1031">
            <v>211915</v>
          </cell>
        </row>
        <row r="1032">
          <cell r="P1032">
            <v>23.36</v>
          </cell>
          <cell r="AD1032">
            <v>211951</v>
          </cell>
        </row>
        <row r="1033">
          <cell r="P1033">
            <v>11035.05</v>
          </cell>
          <cell r="AD1033">
            <v>212000</v>
          </cell>
        </row>
        <row r="1034">
          <cell r="P1034">
            <v>4885.79</v>
          </cell>
          <cell r="AD1034">
            <v>212005</v>
          </cell>
        </row>
        <row r="1035">
          <cell r="P1035">
            <v>654.15</v>
          </cell>
          <cell r="AD1035">
            <v>212014</v>
          </cell>
        </row>
        <row r="1036">
          <cell r="P1036">
            <v>3797.96</v>
          </cell>
          <cell r="AD1036">
            <v>212015</v>
          </cell>
        </row>
        <row r="1037">
          <cell r="P1037">
            <v>526498</v>
          </cell>
          <cell r="AD1037">
            <v>212249</v>
          </cell>
        </row>
        <row r="1038">
          <cell r="P1038">
            <v>1215.05</v>
          </cell>
          <cell r="AD1038">
            <v>212400</v>
          </cell>
        </row>
        <row r="1039">
          <cell r="P1039">
            <v>632659.55000000005</v>
          </cell>
          <cell r="AD1039">
            <v>213000</v>
          </cell>
        </row>
        <row r="1040">
          <cell r="P1040">
            <v>1189.1600000000001</v>
          </cell>
          <cell r="AD1040">
            <v>213005</v>
          </cell>
        </row>
        <row r="1041">
          <cell r="P1041">
            <v>14619.4</v>
          </cell>
          <cell r="AD1041">
            <v>213007</v>
          </cell>
        </row>
        <row r="1042">
          <cell r="P1042">
            <v>235.23</v>
          </cell>
          <cell r="AD1042">
            <v>213011</v>
          </cell>
        </row>
        <row r="1043">
          <cell r="P1043">
            <v>0</v>
          </cell>
          <cell r="AD1043">
            <v>213012</v>
          </cell>
        </row>
        <row r="1044">
          <cell r="P1044">
            <v>2198.91</v>
          </cell>
          <cell r="AD1044">
            <v>213013</v>
          </cell>
        </row>
        <row r="1045">
          <cell r="P1045">
            <v>8.76</v>
          </cell>
          <cell r="AD1045">
            <v>213014</v>
          </cell>
        </row>
        <row r="1046">
          <cell r="P1046">
            <v>58178.44</v>
          </cell>
          <cell r="AD1046">
            <v>213015</v>
          </cell>
        </row>
        <row r="1047">
          <cell r="P1047">
            <v>0</v>
          </cell>
          <cell r="AD1047">
            <v>213016</v>
          </cell>
        </row>
        <row r="1048">
          <cell r="P1048">
            <v>0</v>
          </cell>
          <cell r="AD1048">
            <v>213017</v>
          </cell>
        </row>
        <row r="1049">
          <cell r="P1049">
            <v>24510.959999999999</v>
          </cell>
          <cell r="AD1049">
            <v>213019</v>
          </cell>
        </row>
        <row r="1050">
          <cell r="P1050">
            <v>942.57</v>
          </cell>
          <cell r="AD1050">
            <v>213050</v>
          </cell>
        </row>
        <row r="1051">
          <cell r="P1051">
            <v>22423.42</v>
          </cell>
          <cell r="AD1051">
            <v>213051</v>
          </cell>
        </row>
        <row r="1052">
          <cell r="P1052">
            <v>5296.23</v>
          </cell>
          <cell r="AD1052">
            <v>213300</v>
          </cell>
        </row>
        <row r="1053">
          <cell r="P1053">
            <v>4719.8</v>
          </cell>
          <cell r="AD1053">
            <v>213305</v>
          </cell>
        </row>
        <row r="1054">
          <cell r="P1054">
            <v>0</v>
          </cell>
          <cell r="AD1054">
            <v>213307</v>
          </cell>
        </row>
        <row r="1055">
          <cell r="P1055">
            <v>0</v>
          </cell>
          <cell r="AD1055">
            <v>213311</v>
          </cell>
        </row>
        <row r="1056">
          <cell r="P1056">
            <v>0</v>
          </cell>
          <cell r="AD1056">
            <v>213314</v>
          </cell>
        </row>
        <row r="1057">
          <cell r="P1057">
            <v>0</v>
          </cell>
          <cell r="AD1057">
            <v>213315</v>
          </cell>
        </row>
        <row r="1058">
          <cell r="P1058">
            <v>156765.79999999999</v>
          </cell>
          <cell r="AD1058">
            <v>213350</v>
          </cell>
        </row>
        <row r="1059">
          <cell r="P1059">
            <v>85178.83</v>
          </cell>
          <cell r="AD1059">
            <v>213351</v>
          </cell>
        </row>
        <row r="1060">
          <cell r="P1060">
            <v>177.25</v>
          </cell>
          <cell r="AD1060">
            <v>213352</v>
          </cell>
        </row>
        <row r="1061">
          <cell r="P1061">
            <v>3484</v>
          </cell>
          <cell r="AD1061">
            <v>213353</v>
          </cell>
        </row>
        <row r="1062">
          <cell r="P1062">
            <v>22635.360000000001</v>
          </cell>
          <cell r="AD1062">
            <v>213354</v>
          </cell>
        </row>
        <row r="1063">
          <cell r="P1063">
            <v>191720.01</v>
          </cell>
          <cell r="AD1063">
            <v>213500</v>
          </cell>
        </row>
        <row r="1064">
          <cell r="P1064">
            <v>3656.06</v>
          </cell>
          <cell r="AD1064">
            <v>213501</v>
          </cell>
        </row>
        <row r="1065">
          <cell r="P1065">
            <v>71880.05</v>
          </cell>
          <cell r="AD1065">
            <v>213505</v>
          </cell>
        </row>
        <row r="1066">
          <cell r="P1066">
            <v>0</v>
          </cell>
          <cell r="AD1066">
            <v>213511</v>
          </cell>
        </row>
        <row r="1067">
          <cell r="P1067">
            <v>132</v>
          </cell>
          <cell r="AD1067">
            <v>213514</v>
          </cell>
        </row>
        <row r="1068">
          <cell r="P1068">
            <v>27177.41</v>
          </cell>
          <cell r="AD1068">
            <v>213515</v>
          </cell>
        </row>
        <row r="1069">
          <cell r="P1069">
            <v>256.04000000000002</v>
          </cell>
          <cell r="AD1069">
            <v>213517</v>
          </cell>
        </row>
        <row r="1070">
          <cell r="P1070">
            <v>1197.75</v>
          </cell>
          <cell r="AD1070">
            <v>213550</v>
          </cell>
        </row>
        <row r="1071">
          <cell r="P1071">
            <v>168544.08</v>
          </cell>
          <cell r="AD1071">
            <v>213800</v>
          </cell>
        </row>
        <row r="1072">
          <cell r="P1072">
            <v>15066.78</v>
          </cell>
          <cell r="AD1072">
            <v>213805</v>
          </cell>
        </row>
        <row r="1073">
          <cell r="P1073">
            <v>38745.75</v>
          </cell>
          <cell r="AD1073">
            <v>213815</v>
          </cell>
        </row>
        <row r="1074">
          <cell r="P1074">
            <v>3696.5</v>
          </cell>
          <cell r="AD1074">
            <v>213817</v>
          </cell>
        </row>
        <row r="1075">
          <cell r="P1075">
            <v>72724.25</v>
          </cell>
          <cell r="AD1075">
            <v>213850</v>
          </cell>
        </row>
        <row r="1076">
          <cell r="P1076">
            <v>285392.62</v>
          </cell>
          <cell r="AD1076">
            <v>214200</v>
          </cell>
        </row>
        <row r="1077">
          <cell r="P1077">
            <v>38.880000000000003</v>
          </cell>
          <cell r="AD1077">
            <v>214204</v>
          </cell>
        </row>
        <row r="1078">
          <cell r="P1078">
            <v>7329.53</v>
          </cell>
          <cell r="AD1078">
            <v>214205</v>
          </cell>
        </row>
        <row r="1079">
          <cell r="P1079">
            <v>3779.03</v>
          </cell>
          <cell r="AD1079">
            <v>214207</v>
          </cell>
        </row>
        <row r="1080">
          <cell r="P1080">
            <v>417.25</v>
          </cell>
          <cell r="AD1080">
            <v>214210</v>
          </cell>
        </row>
        <row r="1081">
          <cell r="P1081">
            <v>0</v>
          </cell>
          <cell r="AD1081">
            <v>214211</v>
          </cell>
        </row>
        <row r="1082">
          <cell r="P1082">
            <v>0</v>
          </cell>
          <cell r="AD1082">
            <v>214213</v>
          </cell>
        </row>
        <row r="1083">
          <cell r="P1083">
            <v>2073.62</v>
          </cell>
          <cell r="AD1083">
            <v>214214</v>
          </cell>
        </row>
        <row r="1084">
          <cell r="P1084">
            <v>5469.79</v>
          </cell>
          <cell r="AD1084">
            <v>214215</v>
          </cell>
        </row>
        <row r="1085">
          <cell r="P1085">
            <v>0</v>
          </cell>
          <cell r="AD1085">
            <v>214216</v>
          </cell>
        </row>
        <row r="1086">
          <cell r="P1086">
            <v>25900.84</v>
          </cell>
          <cell r="AD1086">
            <v>214217</v>
          </cell>
        </row>
        <row r="1087">
          <cell r="P1087">
            <v>553080.35</v>
          </cell>
          <cell r="AD1087">
            <v>214600</v>
          </cell>
        </row>
        <row r="1088">
          <cell r="P1088">
            <v>0</v>
          </cell>
          <cell r="AD1088">
            <v>214602</v>
          </cell>
        </row>
        <row r="1089">
          <cell r="P1089">
            <v>72103.8</v>
          </cell>
          <cell r="AD1089">
            <v>214605</v>
          </cell>
        </row>
        <row r="1090">
          <cell r="P1090">
            <v>34228.870000000003</v>
          </cell>
          <cell r="AD1090">
            <v>214607</v>
          </cell>
        </row>
        <row r="1091">
          <cell r="P1091">
            <v>0</v>
          </cell>
          <cell r="AD1091">
            <v>214611</v>
          </cell>
        </row>
        <row r="1092">
          <cell r="P1092">
            <v>495.17</v>
          </cell>
          <cell r="AD1092">
            <v>214614</v>
          </cell>
        </row>
        <row r="1093">
          <cell r="P1093">
            <v>17916.7</v>
          </cell>
          <cell r="AD1093">
            <v>214615</v>
          </cell>
        </row>
        <row r="1094">
          <cell r="P1094">
            <v>2038.29</v>
          </cell>
          <cell r="AD1094">
            <v>214617</v>
          </cell>
        </row>
        <row r="1095">
          <cell r="P1095">
            <v>10577.25</v>
          </cell>
          <cell r="AD1095">
            <v>214618</v>
          </cell>
        </row>
        <row r="1096">
          <cell r="P1096">
            <v>35950.75</v>
          </cell>
          <cell r="AD1096">
            <v>214651</v>
          </cell>
        </row>
        <row r="1097">
          <cell r="P1097">
            <v>7186.2</v>
          </cell>
          <cell r="AD1097">
            <v>214652</v>
          </cell>
        </row>
        <row r="1098">
          <cell r="P1098">
            <v>160501.1</v>
          </cell>
          <cell r="AD1098">
            <v>214800</v>
          </cell>
        </row>
        <row r="1099">
          <cell r="P1099">
            <v>137.51</v>
          </cell>
          <cell r="AD1099">
            <v>214802</v>
          </cell>
        </row>
        <row r="1100">
          <cell r="P1100">
            <v>103530.75</v>
          </cell>
          <cell r="AD1100">
            <v>214805</v>
          </cell>
        </row>
        <row r="1101">
          <cell r="P1101">
            <v>69793.63</v>
          </cell>
          <cell r="AD1101">
            <v>214806</v>
          </cell>
        </row>
        <row r="1102">
          <cell r="P1102">
            <v>58116.5</v>
          </cell>
          <cell r="AD1102">
            <v>214807</v>
          </cell>
        </row>
        <row r="1103">
          <cell r="P1103">
            <v>44376.49</v>
          </cell>
          <cell r="AD1103">
            <v>214811</v>
          </cell>
        </row>
        <row r="1104">
          <cell r="P1104">
            <v>53561.53</v>
          </cell>
          <cell r="AD1104">
            <v>214814</v>
          </cell>
        </row>
        <row r="1105">
          <cell r="P1105">
            <v>0</v>
          </cell>
          <cell r="AD1105">
            <v>214815</v>
          </cell>
        </row>
        <row r="1106">
          <cell r="P1106">
            <v>223921.45</v>
          </cell>
          <cell r="AD1106">
            <v>214849</v>
          </cell>
        </row>
        <row r="1107">
          <cell r="P1107">
            <v>15288.36</v>
          </cell>
          <cell r="AD1107">
            <v>214851</v>
          </cell>
        </row>
        <row r="1108">
          <cell r="P1108">
            <v>13051.07</v>
          </cell>
          <cell r="AD1108">
            <v>214852</v>
          </cell>
        </row>
        <row r="1109">
          <cell r="P1109">
            <v>6266.57</v>
          </cell>
          <cell r="AD1109">
            <v>214853</v>
          </cell>
        </row>
        <row r="1110">
          <cell r="P1110">
            <v>9680.86</v>
          </cell>
          <cell r="AD1110">
            <v>214854</v>
          </cell>
        </row>
        <row r="1111">
          <cell r="P1111">
            <v>6416.4</v>
          </cell>
          <cell r="AD1111">
            <v>214855</v>
          </cell>
        </row>
        <row r="1112">
          <cell r="P1112">
            <v>45107.5</v>
          </cell>
          <cell r="AD1112">
            <v>214856</v>
          </cell>
        </row>
        <row r="1113">
          <cell r="P1113">
            <v>1605.68</v>
          </cell>
          <cell r="AD1113">
            <v>214857</v>
          </cell>
        </row>
        <row r="1114">
          <cell r="P1114">
            <v>384145.9</v>
          </cell>
          <cell r="AD1114">
            <v>215400</v>
          </cell>
        </row>
        <row r="1115">
          <cell r="P1115">
            <v>160604.81</v>
          </cell>
          <cell r="AD1115">
            <v>215405</v>
          </cell>
        </row>
        <row r="1116">
          <cell r="P1116">
            <v>17831.52</v>
          </cell>
          <cell r="AD1116">
            <v>215407</v>
          </cell>
        </row>
        <row r="1117">
          <cell r="P1117">
            <v>26394.13</v>
          </cell>
          <cell r="AD1117">
            <v>215411</v>
          </cell>
        </row>
        <row r="1118">
          <cell r="P1118">
            <v>8245.56</v>
          </cell>
          <cell r="AD1118">
            <v>215414</v>
          </cell>
        </row>
        <row r="1119">
          <cell r="P1119">
            <v>40305.86</v>
          </cell>
          <cell r="AD1119">
            <v>215415</v>
          </cell>
        </row>
        <row r="1120">
          <cell r="P1120">
            <v>8532.66</v>
          </cell>
          <cell r="AD1120">
            <v>215416</v>
          </cell>
        </row>
        <row r="1121">
          <cell r="P1121">
            <v>33543.24</v>
          </cell>
          <cell r="AD1121">
            <v>215417</v>
          </cell>
        </row>
        <row r="1122">
          <cell r="P1122">
            <v>14.51</v>
          </cell>
          <cell r="AD1122">
            <v>215418</v>
          </cell>
        </row>
        <row r="1123">
          <cell r="P1123">
            <v>62539.28</v>
          </cell>
          <cell r="AD1123">
            <v>215450</v>
          </cell>
        </row>
        <row r="1124">
          <cell r="P1124">
            <v>28551.63</v>
          </cell>
          <cell r="AD1124">
            <v>215452</v>
          </cell>
        </row>
        <row r="1125">
          <cell r="P1125">
            <v>793681.58</v>
          </cell>
          <cell r="AD1125">
            <v>215800</v>
          </cell>
        </row>
        <row r="1126">
          <cell r="P1126">
            <v>12651.73</v>
          </cell>
          <cell r="AD1126">
            <v>215801</v>
          </cell>
        </row>
        <row r="1127">
          <cell r="P1127">
            <v>132701.91</v>
          </cell>
          <cell r="AD1127">
            <v>215802</v>
          </cell>
        </row>
        <row r="1128">
          <cell r="P1128">
            <v>228650.62</v>
          </cell>
          <cell r="AD1128">
            <v>215805</v>
          </cell>
        </row>
        <row r="1129">
          <cell r="P1129">
            <v>2450.81</v>
          </cell>
          <cell r="AD1129">
            <v>215806</v>
          </cell>
        </row>
        <row r="1130">
          <cell r="P1130">
            <v>138748.70000000001</v>
          </cell>
          <cell r="AD1130">
            <v>215807</v>
          </cell>
        </row>
        <row r="1131">
          <cell r="P1131">
            <v>78935.210000000006</v>
          </cell>
          <cell r="AD1131">
            <v>215812</v>
          </cell>
        </row>
        <row r="1132">
          <cell r="P1132">
            <v>8466.91</v>
          </cell>
          <cell r="AD1132">
            <v>215813</v>
          </cell>
        </row>
        <row r="1133">
          <cell r="P1133">
            <v>1974.17</v>
          </cell>
          <cell r="AD1133">
            <v>215814</v>
          </cell>
        </row>
        <row r="1134">
          <cell r="P1134">
            <v>81645.990000000005</v>
          </cell>
          <cell r="AD1134">
            <v>215815</v>
          </cell>
        </row>
        <row r="1135">
          <cell r="P1135">
            <v>11007.09</v>
          </cell>
          <cell r="AD1135">
            <v>215850</v>
          </cell>
        </row>
        <row r="1136">
          <cell r="P1136">
            <v>12486.07</v>
          </cell>
          <cell r="AD1136">
            <v>215851</v>
          </cell>
        </row>
        <row r="1137">
          <cell r="P1137">
            <v>43201.74</v>
          </cell>
          <cell r="AD1137">
            <v>215852</v>
          </cell>
        </row>
        <row r="1138">
          <cell r="P1138">
            <v>13796.33</v>
          </cell>
          <cell r="AD1138">
            <v>215853</v>
          </cell>
        </row>
        <row r="1139">
          <cell r="P1139">
            <v>5169.45</v>
          </cell>
          <cell r="AD1139">
            <v>215854</v>
          </cell>
        </row>
        <row r="1140">
          <cell r="P1140">
            <v>10180.719999999999</v>
          </cell>
          <cell r="AD1140">
            <v>215855</v>
          </cell>
        </row>
        <row r="1141">
          <cell r="P1141">
            <v>13639.03</v>
          </cell>
          <cell r="AD1141">
            <v>215856</v>
          </cell>
        </row>
        <row r="1142">
          <cell r="P1142">
            <v>10417.65</v>
          </cell>
          <cell r="AD1142">
            <v>215857</v>
          </cell>
        </row>
        <row r="1143">
          <cell r="P1143">
            <v>11352.84</v>
          </cell>
          <cell r="AD1143">
            <v>215858</v>
          </cell>
        </row>
        <row r="1144">
          <cell r="P1144">
            <v>0</v>
          </cell>
          <cell r="AD1144">
            <v>215859</v>
          </cell>
        </row>
        <row r="1145">
          <cell r="P1145">
            <v>7575.41</v>
          </cell>
          <cell r="AD1145">
            <v>215860</v>
          </cell>
        </row>
        <row r="1146">
          <cell r="P1146">
            <v>2056.21</v>
          </cell>
          <cell r="AD1146">
            <v>215861</v>
          </cell>
        </row>
        <row r="1147">
          <cell r="P1147">
            <v>16689.91</v>
          </cell>
          <cell r="AD1147">
            <v>215862</v>
          </cell>
        </row>
        <row r="1148">
          <cell r="P1148">
            <v>3245.19</v>
          </cell>
          <cell r="AD1148">
            <v>215863</v>
          </cell>
        </row>
        <row r="1149">
          <cell r="P1149">
            <v>6351.66</v>
          </cell>
          <cell r="AD1149">
            <v>215864</v>
          </cell>
        </row>
        <row r="1150">
          <cell r="P1150">
            <v>44650.239999999998</v>
          </cell>
          <cell r="AD1150">
            <v>215865</v>
          </cell>
        </row>
        <row r="1151">
          <cell r="P1151">
            <v>29697.08</v>
          </cell>
          <cell r="AD1151">
            <v>215866</v>
          </cell>
        </row>
        <row r="1152">
          <cell r="P1152">
            <v>27443.79</v>
          </cell>
          <cell r="AD1152">
            <v>215867</v>
          </cell>
        </row>
        <row r="1153">
          <cell r="P1153">
            <v>6071.77</v>
          </cell>
          <cell r="AD1153">
            <v>215868</v>
          </cell>
        </row>
        <row r="1154">
          <cell r="P1154">
            <v>0</v>
          </cell>
          <cell r="AD1154">
            <v>215869</v>
          </cell>
        </row>
        <row r="1155">
          <cell r="P1155">
            <v>40107.5</v>
          </cell>
          <cell r="AD1155">
            <v>215870</v>
          </cell>
        </row>
        <row r="1156">
          <cell r="P1156">
            <v>6586.69</v>
          </cell>
          <cell r="AD1156">
            <v>215871</v>
          </cell>
        </row>
        <row r="1157">
          <cell r="P1157">
            <v>290993.7</v>
          </cell>
          <cell r="AD1157">
            <v>216300</v>
          </cell>
        </row>
        <row r="1158">
          <cell r="P1158">
            <v>7666.75</v>
          </cell>
          <cell r="AD1158">
            <v>216302</v>
          </cell>
        </row>
        <row r="1159">
          <cell r="P1159">
            <v>2623.4</v>
          </cell>
          <cell r="AD1159">
            <v>216304</v>
          </cell>
        </row>
        <row r="1160">
          <cell r="P1160">
            <v>14386.36</v>
          </cell>
          <cell r="AD1160">
            <v>216305</v>
          </cell>
        </row>
        <row r="1161">
          <cell r="P1161">
            <v>371.46</v>
          </cell>
          <cell r="AD1161">
            <v>216306</v>
          </cell>
        </row>
        <row r="1162">
          <cell r="P1162">
            <v>1248.78</v>
          </cell>
          <cell r="AD1162">
            <v>216307</v>
          </cell>
        </row>
        <row r="1163">
          <cell r="P1163">
            <v>631.13</v>
          </cell>
          <cell r="AD1163">
            <v>216310</v>
          </cell>
        </row>
        <row r="1164">
          <cell r="P1164">
            <v>978.65</v>
          </cell>
          <cell r="AD1164">
            <v>216311</v>
          </cell>
        </row>
        <row r="1165">
          <cell r="P1165">
            <v>1655.46</v>
          </cell>
          <cell r="AD1165">
            <v>216314</v>
          </cell>
        </row>
        <row r="1166">
          <cell r="P1166">
            <v>2283.42</v>
          </cell>
          <cell r="AD1166">
            <v>216315</v>
          </cell>
        </row>
        <row r="1167">
          <cell r="P1167">
            <v>560.05999999999995</v>
          </cell>
          <cell r="AD1167">
            <v>216317</v>
          </cell>
        </row>
        <row r="1168">
          <cell r="P1168">
            <v>40684.160000000003</v>
          </cell>
          <cell r="AD1168">
            <v>216350</v>
          </cell>
        </row>
        <row r="1169">
          <cell r="P1169">
            <v>386827.84</v>
          </cell>
          <cell r="AD1169">
            <v>216800</v>
          </cell>
        </row>
        <row r="1170">
          <cell r="P1170">
            <v>11780.73</v>
          </cell>
          <cell r="AD1170">
            <v>216801</v>
          </cell>
        </row>
        <row r="1171">
          <cell r="P1171">
            <v>165616.89000000001</v>
          </cell>
          <cell r="AD1171">
            <v>216802</v>
          </cell>
        </row>
        <row r="1172">
          <cell r="P1172">
            <v>17616.32</v>
          </cell>
          <cell r="AD1172">
            <v>216804</v>
          </cell>
        </row>
        <row r="1173">
          <cell r="P1173">
            <v>121887.07</v>
          </cell>
          <cell r="AD1173">
            <v>216805</v>
          </cell>
        </row>
        <row r="1174">
          <cell r="P1174">
            <v>18498.41</v>
          </cell>
          <cell r="AD1174">
            <v>216807</v>
          </cell>
        </row>
        <row r="1175">
          <cell r="P1175">
            <v>4561.74</v>
          </cell>
          <cell r="AD1175">
            <v>216810</v>
          </cell>
        </row>
        <row r="1176">
          <cell r="P1176">
            <v>141934.09</v>
          </cell>
          <cell r="AD1176">
            <v>216811</v>
          </cell>
        </row>
        <row r="1177">
          <cell r="P1177">
            <v>1516.38</v>
          </cell>
          <cell r="AD1177">
            <v>216812</v>
          </cell>
        </row>
        <row r="1178">
          <cell r="P1178">
            <v>252664.23</v>
          </cell>
          <cell r="AD1178">
            <v>216813</v>
          </cell>
        </row>
        <row r="1179">
          <cell r="P1179">
            <v>33289.050000000003</v>
          </cell>
          <cell r="AD1179">
            <v>216814</v>
          </cell>
        </row>
        <row r="1180">
          <cell r="P1180">
            <v>84081.82</v>
          </cell>
          <cell r="AD1180">
            <v>216815</v>
          </cell>
        </row>
        <row r="1181">
          <cell r="P1181">
            <v>7350.03</v>
          </cell>
          <cell r="AD1181">
            <v>216816</v>
          </cell>
        </row>
        <row r="1182">
          <cell r="P1182">
            <v>254214.96</v>
          </cell>
          <cell r="AD1182">
            <v>216817</v>
          </cell>
        </row>
        <row r="1183">
          <cell r="P1183">
            <v>22603.68</v>
          </cell>
          <cell r="AD1183">
            <v>216850</v>
          </cell>
        </row>
        <row r="1184">
          <cell r="P1184">
            <v>41907.5</v>
          </cell>
          <cell r="AD1184">
            <v>216851</v>
          </cell>
        </row>
        <row r="1185">
          <cell r="P1185">
            <v>2568.6</v>
          </cell>
          <cell r="AD1185">
            <v>216852</v>
          </cell>
        </row>
        <row r="1186">
          <cell r="P1186">
            <v>729446.02</v>
          </cell>
          <cell r="AD1186">
            <v>217300</v>
          </cell>
        </row>
        <row r="1187">
          <cell r="P1187">
            <v>11063.91</v>
          </cell>
          <cell r="AD1187">
            <v>217302</v>
          </cell>
        </row>
        <row r="1188">
          <cell r="P1188">
            <v>7888.89</v>
          </cell>
          <cell r="AD1188">
            <v>217305</v>
          </cell>
        </row>
        <row r="1189">
          <cell r="P1189">
            <v>14834.62</v>
          </cell>
          <cell r="AD1189">
            <v>217307</v>
          </cell>
        </row>
        <row r="1190">
          <cell r="P1190">
            <v>9284.84</v>
          </cell>
          <cell r="AD1190">
            <v>217311</v>
          </cell>
        </row>
        <row r="1191">
          <cell r="P1191">
            <v>11686.51</v>
          </cell>
          <cell r="AD1191">
            <v>217314</v>
          </cell>
        </row>
        <row r="1192">
          <cell r="P1192">
            <v>26588.32</v>
          </cell>
          <cell r="AD1192">
            <v>217315</v>
          </cell>
        </row>
        <row r="1193">
          <cell r="P1193">
            <v>4709.07</v>
          </cell>
          <cell r="AD1193">
            <v>217317</v>
          </cell>
        </row>
        <row r="1194">
          <cell r="P1194">
            <v>6840.88</v>
          </cell>
          <cell r="AD1194">
            <v>217350</v>
          </cell>
        </row>
        <row r="1195">
          <cell r="P1195">
            <v>4249.59</v>
          </cell>
          <cell r="AD1195">
            <v>217352</v>
          </cell>
        </row>
        <row r="1196">
          <cell r="P1196">
            <v>27701.4</v>
          </cell>
          <cell r="AD1196">
            <v>217353</v>
          </cell>
        </row>
        <row r="1197">
          <cell r="P1197">
            <v>12843</v>
          </cell>
          <cell r="AD1197">
            <v>217354</v>
          </cell>
        </row>
        <row r="1198">
          <cell r="P1198">
            <v>9384.69</v>
          </cell>
          <cell r="AD1198">
            <v>217355</v>
          </cell>
        </row>
        <row r="1199">
          <cell r="P1199">
            <v>345209.56</v>
          </cell>
          <cell r="AD1199">
            <v>217800</v>
          </cell>
        </row>
        <row r="1200">
          <cell r="P1200">
            <v>5732.73</v>
          </cell>
          <cell r="AD1200">
            <v>217805</v>
          </cell>
        </row>
        <row r="1201">
          <cell r="P1201">
            <v>98.99</v>
          </cell>
          <cell r="AD1201">
            <v>217815</v>
          </cell>
        </row>
        <row r="1202">
          <cell r="P1202">
            <v>177962.74</v>
          </cell>
          <cell r="AD1202">
            <v>218100</v>
          </cell>
        </row>
        <row r="1203">
          <cell r="P1203">
            <v>115.39</v>
          </cell>
          <cell r="AD1203">
            <v>218102</v>
          </cell>
        </row>
        <row r="1204">
          <cell r="P1204">
            <v>9844.94</v>
          </cell>
          <cell r="AD1204">
            <v>218103</v>
          </cell>
        </row>
        <row r="1205">
          <cell r="P1205">
            <v>325.69</v>
          </cell>
          <cell r="AD1205">
            <v>218104</v>
          </cell>
        </row>
        <row r="1206">
          <cell r="P1206">
            <v>23238.74</v>
          </cell>
          <cell r="AD1206">
            <v>218105</v>
          </cell>
        </row>
        <row r="1207">
          <cell r="P1207">
            <v>1257.4000000000001</v>
          </cell>
          <cell r="AD1207">
            <v>218106</v>
          </cell>
        </row>
        <row r="1208">
          <cell r="P1208">
            <v>521.75</v>
          </cell>
          <cell r="AD1208">
            <v>218115</v>
          </cell>
        </row>
        <row r="1209">
          <cell r="P1209">
            <v>14896.8</v>
          </cell>
          <cell r="AD1209">
            <v>218117</v>
          </cell>
        </row>
        <row r="1210">
          <cell r="P1210">
            <v>29537.23</v>
          </cell>
          <cell r="AD1210">
            <v>218150</v>
          </cell>
        </row>
        <row r="1211">
          <cell r="P1211">
            <v>89194.37</v>
          </cell>
          <cell r="AD1211">
            <v>218500</v>
          </cell>
        </row>
        <row r="1212">
          <cell r="P1212">
            <v>19685.490000000002</v>
          </cell>
          <cell r="AD1212">
            <v>218515</v>
          </cell>
        </row>
        <row r="1213">
          <cell r="P1213">
            <v>10025.15</v>
          </cell>
          <cell r="AD1213">
            <v>218516</v>
          </cell>
        </row>
        <row r="1214">
          <cell r="P1214">
            <v>39148.949999999997</v>
          </cell>
          <cell r="AD1214">
            <v>218550</v>
          </cell>
        </row>
        <row r="1215">
          <cell r="P1215">
            <v>29253.09</v>
          </cell>
          <cell r="AD1215">
            <v>218551</v>
          </cell>
        </row>
        <row r="1216">
          <cell r="P1216">
            <v>-42.19</v>
          </cell>
          <cell r="AD1216">
            <v>218600</v>
          </cell>
        </row>
        <row r="1217">
          <cell r="P1217">
            <v>-1703.28</v>
          </cell>
          <cell r="AD1217">
            <v>218650</v>
          </cell>
        </row>
        <row r="1218">
          <cell r="P1218">
            <v>92307.19</v>
          </cell>
          <cell r="AD1218">
            <v>223000</v>
          </cell>
        </row>
        <row r="1219">
          <cell r="P1219">
            <v>71397.56</v>
          </cell>
          <cell r="AD1219">
            <v>223002</v>
          </cell>
        </row>
        <row r="1220">
          <cell r="P1220">
            <v>672.23</v>
          </cell>
          <cell r="AD1220">
            <v>223005</v>
          </cell>
        </row>
        <row r="1221">
          <cell r="P1221">
            <v>75490.490000000005</v>
          </cell>
          <cell r="AD1221">
            <v>223015</v>
          </cell>
        </row>
        <row r="1222">
          <cell r="P1222">
            <v>11313.09</v>
          </cell>
          <cell r="AD1222">
            <v>223300</v>
          </cell>
        </row>
        <row r="1223">
          <cell r="P1223">
            <v>0</v>
          </cell>
          <cell r="AD1223">
            <v>223307</v>
          </cell>
        </row>
        <row r="1224">
          <cell r="P1224">
            <v>1379.34</v>
          </cell>
          <cell r="AD1224">
            <v>223315</v>
          </cell>
        </row>
        <row r="1225">
          <cell r="P1225">
            <v>37.619999999999997</v>
          </cell>
          <cell r="AD1225">
            <v>223350</v>
          </cell>
        </row>
        <row r="1226">
          <cell r="P1226">
            <v>83017.14</v>
          </cell>
          <cell r="AD1226">
            <v>223600</v>
          </cell>
        </row>
        <row r="1227">
          <cell r="P1227">
            <v>2941.25</v>
          </cell>
          <cell r="AD1227">
            <v>223605</v>
          </cell>
        </row>
        <row r="1228">
          <cell r="P1228">
            <v>0</v>
          </cell>
          <cell r="AD1228">
            <v>223614</v>
          </cell>
        </row>
        <row r="1229">
          <cell r="P1229">
            <v>139.71</v>
          </cell>
          <cell r="AD1229">
            <v>223615</v>
          </cell>
        </row>
        <row r="1230">
          <cell r="P1230">
            <v>189524</v>
          </cell>
          <cell r="AD1230">
            <v>224000</v>
          </cell>
        </row>
        <row r="1231">
          <cell r="P1231">
            <v>1018.76</v>
          </cell>
          <cell r="AD1231">
            <v>224001</v>
          </cell>
        </row>
        <row r="1232">
          <cell r="P1232">
            <v>40794.769999999997</v>
          </cell>
          <cell r="AD1232">
            <v>224002</v>
          </cell>
        </row>
        <row r="1233">
          <cell r="P1233">
            <v>314.44</v>
          </cell>
          <cell r="AD1233">
            <v>224005</v>
          </cell>
        </row>
        <row r="1234">
          <cell r="P1234">
            <v>98.38</v>
          </cell>
          <cell r="AD1234">
            <v>224006</v>
          </cell>
        </row>
        <row r="1235">
          <cell r="P1235">
            <v>11799.68</v>
          </cell>
          <cell r="AD1235">
            <v>224007</v>
          </cell>
        </row>
        <row r="1236">
          <cell r="P1236">
            <v>1460.04</v>
          </cell>
          <cell r="AD1236">
            <v>224011</v>
          </cell>
        </row>
        <row r="1237">
          <cell r="P1237">
            <v>60960.54</v>
          </cell>
          <cell r="AD1237">
            <v>224015</v>
          </cell>
        </row>
        <row r="1238">
          <cell r="P1238">
            <v>38604.339999999997</v>
          </cell>
          <cell r="AD1238">
            <v>224019</v>
          </cell>
        </row>
        <row r="1239">
          <cell r="P1239">
            <v>431667.45</v>
          </cell>
          <cell r="AD1239">
            <v>224100</v>
          </cell>
        </row>
        <row r="1240">
          <cell r="P1240">
            <v>0</v>
          </cell>
          <cell r="AD1240">
            <v>224101</v>
          </cell>
        </row>
        <row r="1241">
          <cell r="P1241">
            <v>904.25</v>
          </cell>
          <cell r="AD1241">
            <v>224105</v>
          </cell>
        </row>
        <row r="1242">
          <cell r="P1242">
            <v>1692.74</v>
          </cell>
          <cell r="AD1242">
            <v>224107</v>
          </cell>
        </row>
        <row r="1243">
          <cell r="P1243">
            <v>0</v>
          </cell>
          <cell r="AD1243">
            <v>224111</v>
          </cell>
        </row>
        <row r="1244">
          <cell r="P1244">
            <v>0</v>
          </cell>
          <cell r="AD1244">
            <v>224112</v>
          </cell>
        </row>
        <row r="1245">
          <cell r="P1245">
            <v>78.180000000000007</v>
          </cell>
          <cell r="AD1245">
            <v>224113</v>
          </cell>
        </row>
        <row r="1246">
          <cell r="P1246">
            <v>1836.22</v>
          </cell>
          <cell r="AD1246">
            <v>224114</v>
          </cell>
        </row>
        <row r="1247">
          <cell r="P1247">
            <v>7082.58</v>
          </cell>
          <cell r="AD1247">
            <v>224115</v>
          </cell>
        </row>
        <row r="1248">
          <cell r="P1248">
            <v>15357.67</v>
          </cell>
          <cell r="AD1248">
            <v>224117</v>
          </cell>
        </row>
        <row r="1249">
          <cell r="P1249">
            <v>14956.97</v>
          </cell>
          <cell r="AD1249">
            <v>224150</v>
          </cell>
        </row>
        <row r="1250">
          <cell r="P1250">
            <v>2040.81</v>
          </cell>
          <cell r="AD1250">
            <v>224200</v>
          </cell>
        </row>
        <row r="1251">
          <cell r="P1251">
            <v>3327.44</v>
          </cell>
          <cell r="AD1251">
            <v>224202</v>
          </cell>
        </row>
        <row r="1252">
          <cell r="P1252">
            <v>0</v>
          </cell>
          <cell r="AD1252">
            <v>224205</v>
          </cell>
        </row>
        <row r="1253">
          <cell r="P1253">
            <v>2592.6799999999998</v>
          </cell>
          <cell r="AD1253">
            <v>224215</v>
          </cell>
        </row>
        <row r="1254">
          <cell r="P1254">
            <v>695.55</v>
          </cell>
          <cell r="AD1254">
            <v>224217</v>
          </cell>
        </row>
        <row r="1255">
          <cell r="P1255">
            <v>704.62</v>
          </cell>
          <cell r="AD1255">
            <v>224250</v>
          </cell>
        </row>
        <row r="1256">
          <cell r="P1256">
            <v>8470.7199999999993</v>
          </cell>
          <cell r="AD1256">
            <v>224251</v>
          </cell>
        </row>
        <row r="1257">
          <cell r="P1257">
            <v>11757.91</v>
          </cell>
          <cell r="AD1257">
            <v>224600</v>
          </cell>
        </row>
        <row r="1258">
          <cell r="P1258">
            <v>36507.230000000003</v>
          </cell>
          <cell r="AD1258">
            <v>224615</v>
          </cell>
        </row>
        <row r="1259">
          <cell r="P1259">
            <v>29352.79</v>
          </cell>
          <cell r="AD1259">
            <v>224900</v>
          </cell>
        </row>
        <row r="1260">
          <cell r="P1260">
            <v>9369.92</v>
          </cell>
          <cell r="AD1260">
            <v>224915</v>
          </cell>
        </row>
        <row r="1261">
          <cell r="P1261">
            <v>14761.95</v>
          </cell>
          <cell r="AD1261">
            <v>224916</v>
          </cell>
        </row>
        <row r="1262">
          <cell r="P1262">
            <v>15637.7</v>
          </cell>
          <cell r="AD1262">
            <v>225200</v>
          </cell>
        </row>
        <row r="1263">
          <cell r="P1263">
            <v>172.62</v>
          </cell>
          <cell r="AD1263">
            <v>225205</v>
          </cell>
        </row>
        <row r="1264">
          <cell r="P1264">
            <v>22403.57</v>
          </cell>
          <cell r="AD1264">
            <v>225214</v>
          </cell>
        </row>
        <row r="1265">
          <cell r="P1265">
            <v>153.68</v>
          </cell>
          <cell r="AD1265">
            <v>225215</v>
          </cell>
        </row>
        <row r="1266">
          <cell r="P1266">
            <v>0</v>
          </cell>
          <cell r="AD1266">
            <v>225217</v>
          </cell>
        </row>
        <row r="1267">
          <cell r="P1267">
            <v>109809.96</v>
          </cell>
          <cell r="AD1267">
            <v>228000</v>
          </cell>
        </row>
        <row r="1268">
          <cell r="P1268">
            <v>13932.43</v>
          </cell>
          <cell r="AD1268">
            <v>228002</v>
          </cell>
        </row>
        <row r="1269">
          <cell r="P1269">
            <v>13562.69</v>
          </cell>
          <cell r="AD1269">
            <v>228005</v>
          </cell>
        </row>
        <row r="1270">
          <cell r="P1270">
            <v>5665.55</v>
          </cell>
          <cell r="AD1270">
            <v>228014</v>
          </cell>
        </row>
        <row r="1271">
          <cell r="P1271">
            <v>0</v>
          </cell>
          <cell r="AD1271">
            <v>228015</v>
          </cell>
        </row>
        <row r="1272">
          <cell r="P1272">
            <v>29453.37</v>
          </cell>
          <cell r="AD1272">
            <v>228017</v>
          </cell>
        </row>
        <row r="1273">
          <cell r="P1273">
            <v>32719.8</v>
          </cell>
          <cell r="AD1273">
            <v>228300</v>
          </cell>
        </row>
        <row r="1274">
          <cell r="P1274">
            <v>0</v>
          </cell>
          <cell r="AD1274">
            <v>228305</v>
          </cell>
        </row>
        <row r="1275">
          <cell r="P1275">
            <v>0</v>
          </cell>
          <cell r="AD1275">
            <v>228315</v>
          </cell>
        </row>
        <row r="1276">
          <cell r="P1276">
            <v>180275.59</v>
          </cell>
          <cell r="AD1276">
            <v>228400</v>
          </cell>
        </row>
        <row r="1277">
          <cell r="P1277">
            <v>3268.37</v>
          </cell>
          <cell r="AD1277">
            <v>228403</v>
          </cell>
        </row>
        <row r="1278">
          <cell r="P1278">
            <v>1429.76</v>
          </cell>
          <cell r="AD1278">
            <v>228404</v>
          </cell>
        </row>
        <row r="1279">
          <cell r="P1279">
            <v>42332.57</v>
          </cell>
          <cell r="AD1279">
            <v>228405</v>
          </cell>
        </row>
        <row r="1280">
          <cell r="P1280">
            <v>0</v>
          </cell>
          <cell r="AD1280">
            <v>228407</v>
          </cell>
        </row>
        <row r="1281">
          <cell r="P1281">
            <v>0</v>
          </cell>
          <cell r="AD1281">
            <v>228411</v>
          </cell>
        </row>
        <row r="1282">
          <cell r="P1282">
            <v>25543.62</v>
          </cell>
          <cell r="AD1282">
            <v>228414</v>
          </cell>
        </row>
        <row r="1283">
          <cell r="P1283">
            <v>9811.9599999999991</v>
          </cell>
          <cell r="AD1283">
            <v>228415</v>
          </cell>
        </row>
        <row r="1284">
          <cell r="P1284">
            <v>32520.639999999999</v>
          </cell>
          <cell r="AD1284">
            <v>228450</v>
          </cell>
        </row>
        <row r="1285">
          <cell r="P1285">
            <v>7916.33</v>
          </cell>
          <cell r="AD1285">
            <v>228800</v>
          </cell>
        </row>
        <row r="1286">
          <cell r="P1286">
            <v>40029.61</v>
          </cell>
          <cell r="AD1286">
            <v>228815</v>
          </cell>
        </row>
        <row r="1287">
          <cell r="P1287">
            <v>5458.28</v>
          </cell>
          <cell r="AD1287">
            <v>228850</v>
          </cell>
        </row>
        <row r="1288">
          <cell r="P1288">
            <v>0</v>
          </cell>
          <cell r="AD1288">
            <v>228950</v>
          </cell>
        </row>
        <row r="1289">
          <cell r="P1289">
            <v>2732.43</v>
          </cell>
          <cell r="AD1289">
            <v>229200</v>
          </cell>
        </row>
        <row r="1290">
          <cell r="P1290">
            <v>6030.83</v>
          </cell>
          <cell r="AD1290">
            <v>229215</v>
          </cell>
        </row>
        <row r="1291">
          <cell r="P1291">
            <v>4697.7700000000004</v>
          </cell>
          <cell r="AD1291">
            <v>229600</v>
          </cell>
        </row>
        <row r="1292">
          <cell r="P1292">
            <v>38111.99</v>
          </cell>
          <cell r="AD1292">
            <v>229615</v>
          </cell>
        </row>
      </sheetData>
      <sheetData sheetId="12" refreshError="1"/>
      <sheetData sheetId="13" refreshError="1"/>
      <sheetData sheetId="14" refreshError="1"/>
      <sheetData sheetId="1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ion Rate"/>
      <sheetName val="Bangkok "/>
      <sheetName val="Pivot-Utilities"/>
      <sheetName val="Summary Utilities"/>
    </sheetNames>
    <sheetDataSet>
      <sheetData sheetId="0" refreshError="1"/>
      <sheetData sheetId="1" refreshError="1">
        <row r="42">
          <cell r="C42">
            <v>9000</v>
          </cell>
        </row>
        <row r="46">
          <cell r="C46">
            <v>64</v>
          </cell>
        </row>
      </sheetData>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heet1"/>
      <sheetName val="LOE FY09"/>
      <sheetName val="Checking backupFHI Format"/>
      <sheetName val="Summary"/>
      <sheetName val="Backup "/>
      <sheetName val="Backup APRO Ticket"/>
      <sheetName val="Detail Backup Local Staff"/>
      <sheetName val="I. Budget - Summary"/>
      <sheetName val="II. Budget - Detail (FHI Ops)"/>
      <sheetName val="III. Budget - Qrtrly (FHI Ops)"/>
      <sheetName val="VI. Summary by Parent"/>
      <sheetName val="Backup OE"/>
      <sheetName val="Back up Training"/>
      <sheetName val="Backup Housing&amp;Work permit"/>
      <sheetName val="Training Budget FY 09"/>
      <sheetName val="HR Training"/>
      <sheetName val="IV. Budget - Detail (Sub Ops)"/>
      <sheetName val="V. Budget - Quarterly (Sub O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Assumptions "/>
      <sheetName val="IH Summary"/>
      <sheetName val="IHDetail"/>
      <sheetName val="Activities REVISION"/>
    </sheetNames>
    <sheetDataSet>
      <sheetData sheetId="0">
        <row r="15">
          <cell r="B15">
            <v>0.30919999999999997</v>
          </cell>
        </row>
        <row r="16">
          <cell r="B16">
            <v>0.47489999999999999</v>
          </cell>
        </row>
        <row r="17">
          <cell r="B17">
            <v>0</v>
          </cell>
        </row>
      </sheetData>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r3"/>
      <sheetName val="Sher3.xls"/>
    </sheetNames>
    <definedNames>
      <definedName name="Net" refersTo="#REF!"/>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Year"/>
      <sheetName val="Option Year I"/>
      <sheetName val="Option Year II"/>
      <sheetName val="Detail"/>
      <sheetName val="Salary"/>
      <sheetName val="Airfare"/>
      <sheetName val="Cal CB Expat"/>
      <sheetName val="CB -OE Cal"/>
      <sheetName val="Reseach OE cal"/>
    </sheetNames>
    <sheetDataSet>
      <sheetData sheetId="0"/>
      <sheetData sheetId="1"/>
      <sheetData sheetId="2"/>
      <sheetData sheetId="3" refreshError="1">
        <row r="217">
          <cell r="D217">
            <v>0.03</v>
          </cell>
        </row>
      </sheetData>
      <sheetData sheetId="4"/>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4. EBOLA Budget Analysis"/>
      <sheetName val="4.1 Supply Chain Budget &amp; Exp"/>
      <sheetName val="5. EBOLA Resource Mobilized"/>
      <sheetName val="5.1. Financial Transactions&amp;TA"/>
      <sheetName val="5.2 EBOLA Supplies_PIVOT Table"/>
      <sheetName val="5.2. Received_Goods in Kind"/>
      <sheetName val="ANNEX A_Medical Price List "/>
      <sheetName val="APPENDIX B_Drop down LISTS"/>
    </sheetNames>
    <sheetDataSet>
      <sheetData sheetId="0"/>
      <sheetData sheetId="1"/>
      <sheetData sheetId="2"/>
      <sheetData sheetId="3"/>
      <sheetData sheetId="4"/>
      <sheetData sheetId="5"/>
      <sheetData sheetId="6"/>
      <sheetData sheetId="7"/>
      <sheetData sheetId="8">
        <row r="2">
          <cell r="L2" t="str">
            <v>Protective Gear</v>
          </cell>
        </row>
        <row r="3">
          <cell r="L3" t="str">
            <v>Medicine</v>
          </cell>
        </row>
        <row r="4">
          <cell r="L4" t="str">
            <v>Supplies Medical</v>
          </cell>
        </row>
        <row r="5">
          <cell r="L5" t="str">
            <v>Supplies Other</v>
          </cell>
        </row>
        <row r="6">
          <cell r="L6" t="str">
            <v>Equipment Medical</v>
          </cell>
        </row>
        <row r="7">
          <cell r="L7" t="str">
            <v>Equipment Other</v>
          </cell>
        </row>
        <row r="8">
          <cell r="L8" t="str">
            <v>Disinfection</v>
          </cell>
        </row>
        <row r="9">
          <cell r="L9" t="str">
            <v>Food Drink</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Temp"/>
      <sheetName val="Pay roll-JHU"/>
      <sheetName val="Payledger"/>
      <sheetName val="Pay roll-ARH"/>
      <sheetName val="Pay roll-MEEHS"/>
      <sheetName val="Pay roll-ATSEC"/>
      <sheetName val="Pay Roll Overhead"/>
      <sheetName val="PF Statement-JHU"/>
      <sheetName val="PF Statement-MEEHS"/>
      <sheetName val="PF Statement-ATSEC"/>
      <sheetName val="Staff Income Tax"/>
      <sheetName val="Pay Roll-Eidul Azha-RMM"/>
      <sheetName val="Pay Roll-Eidul Azha-MEEHS &amp; ATS"/>
      <sheetName val="Ledger Bonus Eid-ul-Azha"/>
      <sheetName val="Bonus Eid-ul-Azha-Temp"/>
      <sheetName val="Pay Roll-Eidul Fitre-Temp"/>
      <sheetName val="Bonus Guard"/>
      <sheetName val="Gratuity-RMM"/>
      <sheetName val="Bonus Madhu "/>
      <sheetName val="Flood donation"/>
      <sheetName val="Bonus Eid-ul-Azha"/>
      <sheetName val="Payledger (2)"/>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sheetName val="Trail Balance"/>
      <sheetName val="Profits &amp; Losses"/>
      <sheetName val="Balance Sheet"/>
      <sheetName val="Cash Flow"/>
      <sheetName val="Monthly Report-03-2004"/>
      <sheetName val="2005"/>
      <sheetName val="2003"/>
      <sheetName val="2004"/>
      <sheetName val="2002-4thQuarter"/>
    </sheetNames>
    <sheetDataSet>
      <sheetData sheetId="0" refreshError="1">
        <row r="3">
          <cell r="A3" t="str">
            <v>nhËt ký chung</v>
          </cell>
        </row>
        <row r="4">
          <cell r="A4" t="str">
            <v>JOURNAL ENTRY</v>
          </cell>
        </row>
        <row r="5">
          <cell r="A5" t="str">
            <v>Th¸ng 03 n¨m 2004</v>
          </cell>
        </row>
        <row r="6">
          <cell r="A6" t="str">
            <v>For the month of Mar. 2004</v>
          </cell>
        </row>
        <row r="9">
          <cell r="A9" t="str">
            <v>Ngµy</v>
          </cell>
          <cell r="B9" t="str">
            <v>Sè CT</v>
          </cell>
          <cell r="C9" t="str">
            <v>Sè TK</v>
          </cell>
          <cell r="D9" t="str">
            <v>Tªn tµi kho¶n</v>
          </cell>
          <cell r="E9" t="str">
            <v>diÔn gi¶i</v>
          </cell>
        </row>
        <row r="10">
          <cell r="A10" t="str">
            <v>Date</v>
          </cell>
          <cell r="B10" t="str">
            <v>Ref#</v>
          </cell>
          <cell r="C10" t="str">
            <v>ACCt. NO.</v>
          </cell>
          <cell r="D10" t="str">
            <v>ACCOUNT NAME</v>
          </cell>
          <cell r="E10">
            <v>0</v>
          </cell>
        </row>
        <row r="11">
          <cell r="D11"/>
        </row>
        <row r="12">
          <cell r="A12">
            <v>38047</v>
          </cell>
          <cell r="B12" t="str">
            <v>001-03-04-0183</v>
          </cell>
          <cell r="C12" t="str">
            <v>627-03-005</v>
          </cell>
          <cell r="D12" t="str">
            <v>CONG CU DUNG CU (INSTRUMENTS &amp; TOOLS)</v>
          </cell>
          <cell r="E12" t="str">
            <v>Payment for cable &amp; other for production</v>
          </cell>
        </row>
        <row r="13">
          <cell r="A13">
            <v>38047</v>
          </cell>
          <cell r="B13" t="str">
            <v>001-03-04-0183</v>
          </cell>
          <cell r="C13" t="str">
            <v>642-08-001</v>
          </cell>
          <cell r="D13" t="str">
            <v>CHI PHI KHAC (OTHER EXPENSES)</v>
          </cell>
          <cell r="E13" t="str">
            <v>Miscellaneous for office</v>
          </cell>
        </row>
        <row r="14">
          <cell r="A14">
            <v>38047</v>
          </cell>
          <cell r="B14" t="str">
            <v>001-03-04-0185</v>
          </cell>
          <cell r="C14" t="str">
            <v>642-07-011</v>
          </cell>
          <cell r="D14" t="str">
            <v>CONG TAC PHI (TRAVELING)</v>
          </cell>
          <cell r="E14" t="str">
            <v>Taxi fare &amp; meals for Mr. Ibaragi</v>
          </cell>
        </row>
        <row r="15">
          <cell r="A15">
            <v>38047</v>
          </cell>
          <cell r="B15" t="str">
            <v>001-03-04-0186</v>
          </cell>
          <cell r="C15" t="str">
            <v>642-07-011</v>
          </cell>
          <cell r="D15" t="str">
            <v>CONG TAC PHI (TRAVELING)</v>
          </cell>
          <cell r="E15" t="str">
            <v>Taxi fare from NB-HN-NB</v>
          </cell>
        </row>
        <row r="16">
          <cell r="A16">
            <v>38047</v>
          </cell>
          <cell r="B16" t="str">
            <v>001-03-04-0187</v>
          </cell>
          <cell r="C16" t="str">
            <v>642-07-003</v>
          </cell>
          <cell r="D16" t="str">
            <v>DIEN THOAI-FAX-INTERNET-THU TIN (TELEPHONE-FAX-INTERNET-POSTAGES)</v>
          </cell>
          <cell r="E16" t="str">
            <v>Postage fees to sending audit confirmation &amp; NG parts to overseas</v>
          </cell>
        </row>
        <row r="17">
          <cell r="A17">
            <v>38047</v>
          </cell>
          <cell r="B17" t="str">
            <v>001-03-04-0188</v>
          </cell>
          <cell r="C17" t="str">
            <v>627-03-005</v>
          </cell>
          <cell r="D17" t="str">
            <v>CONG CU DUNG CU (INSTRUMENTS &amp; TOOLS)</v>
          </cell>
          <cell r="E17" t="str">
            <v>Screws, switchs for inspection machines</v>
          </cell>
        </row>
        <row r="18">
          <cell r="A18">
            <v>38047</v>
          </cell>
          <cell r="B18" t="str">
            <v>001-03-04-0189</v>
          </cell>
          <cell r="C18" t="str">
            <v>642-02-001</v>
          </cell>
          <cell r="D18" t="str">
            <v>CHI PHI VAN PHONG PHAM (STATIONERY)</v>
          </cell>
          <cell r="E18" t="str">
            <v>Re-fill ink catridges for printers &amp; fax machine</v>
          </cell>
        </row>
        <row r="19">
          <cell r="A19">
            <v>38047</v>
          </cell>
          <cell r="B19" t="str">
            <v>001-03-04-0190</v>
          </cell>
          <cell r="C19" t="str">
            <v>627-03-005</v>
          </cell>
          <cell r="D19" t="str">
            <v>CONG CU DUNG CU (INSTRUMENTS &amp; TOOLS)</v>
          </cell>
          <cell r="E19" t="str">
            <v>Electronic scale for production ignition</v>
          </cell>
        </row>
        <row r="20">
          <cell r="A20">
            <v>38070</v>
          </cell>
          <cell r="B20" t="str">
            <v>001-03-04-0191</v>
          </cell>
          <cell r="C20" t="str">
            <v>642-07-002</v>
          </cell>
          <cell r="D20" t="str">
            <v>GIAO TE (ENTERTAINMENT)</v>
          </cell>
          <cell r="E20" t="str">
            <v>Dinner with Mr. Karaki</v>
          </cell>
        </row>
        <row r="21">
          <cell r="A21">
            <v>38070</v>
          </cell>
          <cell r="B21" t="str">
            <v>001-03-04-0192</v>
          </cell>
          <cell r="C21" t="str">
            <v>642-07-011</v>
          </cell>
          <cell r="D21" t="str">
            <v>CONG TAC PHI (TRAVELING)</v>
          </cell>
          <cell r="E21" t="str">
            <v>Mr. Hung's expenses for business trip to PT Moric Indonesia</v>
          </cell>
        </row>
        <row r="22">
          <cell r="A22">
            <v>38070</v>
          </cell>
          <cell r="B22" t="str">
            <v>001-03-04-0193</v>
          </cell>
          <cell r="C22" t="str">
            <v>642-07-002</v>
          </cell>
          <cell r="D22" t="str">
            <v>GIAO TE (ENTERTAINMENT)</v>
          </cell>
          <cell r="E22" t="str">
            <v>Dinner with Ms. Rumi Suzuki</v>
          </cell>
        </row>
        <row r="23">
          <cell r="A23">
            <v>38070</v>
          </cell>
          <cell r="B23" t="str">
            <v>001-03-04-0194</v>
          </cell>
          <cell r="C23" t="str">
            <v>642-07-003</v>
          </cell>
          <cell r="D23" t="str">
            <v>DIEN THOAI-FAX-INTERNET-THU TIN (TELEPHONE-FAX-INTERNET-POSTAGES)</v>
          </cell>
          <cell r="E23" t="str">
            <v>Mobile phone fee for Mr. Hung - Feb 2004</v>
          </cell>
        </row>
        <row r="24">
          <cell r="A24">
            <v>38070</v>
          </cell>
          <cell r="B24" t="str">
            <v>001-03-04-0195</v>
          </cell>
          <cell r="C24" t="str">
            <v>642-07-002</v>
          </cell>
          <cell r="D24" t="str">
            <v>GIAO TE (ENTERTAINMENT)</v>
          </cell>
          <cell r="E24" t="str">
            <v>Dinner with Mr. Kouichi Suzuki</v>
          </cell>
        </row>
        <row r="25">
          <cell r="A25">
            <v>38070</v>
          </cell>
          <cell r="B25" t="str">
            <v>001-03-04-0196</v>
          </cell>
          <cell r="C25" t="str">
            <v>622-01-101</v>
          </cell>
          <cell r="D25" t="str">
            <v>CHI PHI NHAN CONG TRUC TIEP-CUM MA NHE TO (DIRECT LABOUR COST-MAGNETO ASSY.)</v>
          </cell>
          <cell r="E25" t="str">
            <v>Salary for staffs &amp; workers for the month of Feb 2004 (Feb. 16 - Mar. 15)</v>
          </cell>
        </row>
        <row r="26">
          <cell r="A26">
            <v>38070</v>
          </cell>
          <cell r="B26" t="str">
            <v>001-03-04-0196</v>
          </cell>
          <cell r="C26" t="str">
            <v>622-01-201</v>
          </cell>
          <cell r="D26" t="str">
            <v>CHI PHI NHAN CONG TRUC TIEP-BO CDI (DIRECT LABOUR COST-CDI UNIT ASSY.)</v>
          </cell>
          <cell r="E26" t="str">
            <v>Salary for staffs &amp; workers for the month of Feb 2004 (Feb. 16 - Mar. 15)</v>
          </cell>
        </row>
        <row r="27">
          <cell r="A27">
            <v>38070</v>
          </cell>
          <cell r="B27" t="str">
            <v>001-03-04-0196</v>
          </cell>
          <cell r="C27" t="str">
            <v>622-01-301</v>
          </cell>
          <cell r="D27" t="str">
            <v>CHI PHI NHAN CONG TRUC TIEP-CUON LUA (DIRECT LABOUR COST-IGNITION COIL ASSY.)</v>
          </cell>
          <cell r="E27" t="str">
            <v>Salary for staffs &amp; workers for the month of Feb 2004 (Feb. 16 - Mar. 15)</v>
          </cell>
        </row>
        <row r="28">
          <cell r="A28">
            <v>38070</v>
          </cell>
          <cell r="B28" t="str">
            <v>001-03-04-0196</v>
          </cell>
          <cell r="C28" t="str">
            <v>622-01-401</v>
          </cell>
          <cell r="D28" t="str">
            <v>CHI PHI NHAN CONG TRUC TIEP-MO TO KHOI DONG (DIRECT LABOUR COST-STARTING ASSY.)</v>
          </cell>
          <cell r="E28" t="str">
            <v>Salary for staffs &amp; workers for the month of Feb 2004 (Feb. 16 - Mar. 15)</v>
          </cell>
        </row>
        <row r="29">
          <cell r="A29">
            <v>38070</v>
          </cell>
          <cell r="B29" t="str">
            <v>001-03-04-0196</v>
          </cell>
          <cell r="C29" t="str">
            <v>622-01-002</v>
          </cell>
          <cell r="D29" t="str">
            <v>CHI PHI NHAN CONG TRUC TIEP-PHU CAP (SALES STAFFS-ALLOWANCE)</v>
          </cell>
          <cell r="E29" t="str">
            <v>Salary for staffs &amp; workers for the month of Feb 2004 (Feb. 16 - Mar. 15)</v>
          </cell>
        </row>
        <row r="30">
          <cell r="A30">
            <v>38070</v>
          </cell>
          <cell r="B30" t="str">
            <v>001-03-04-0196</v>
          </cell>
          <cell r="C30" t="str">
            <v>622-01-004</v>
          </cell>
          <cell r="D30" t="str">
            <v>CHI PHI NHAN CONG TRUC TIEP-THEM GIO (SALES STAFFS-OVERTIME)</v>
          </cell>
          <cell r="E30" t="str">
            <v>Salary for staffs &amp; workers for the month of Feb 2004 (Feb. 16 - Mar. 15)</v>
          </cell>
        </row>
        <row r="31">
          <cell r="A31">
            <v>38070</v>
          </cell>
          <cell r="B31" t="str">
            <v>001-03-04-0196</v>
          </cell>
          <cell r="C31" t="str">
            <v>622-01-007</v>
          </cell>
          <cell r="D31" t="str">
            <v>CHI PHI NHAN CONG TRUC TIEP-BHXH (SALES STAFFS-SOCIAL INSURANCE)</v>
          </cell>
          <cell r="E31" t="str">
            <v>Salary for staffs &amp; workers for the month of Feb 2004 (Feb. 16 - Mar. 15)</v>
          </cell>
        </row>
        <row r="32">
          <cell r="A32">
            <v>38070</v>
          </cell>
          <cell r="B32" t="str">
            <v>001-03-04-0196</v>
          </cell>
          <cell r="C32" t="str">
            <v>622-01-008</v>
          </cell>
          <cell r="D32" t="str">
            <v>CHI PHI NHAN CONG TRUC TIEP-BHYT (SALES STAFFS-HEALTH INSURANCE)</v>
          </cell>
          <cell r="E32" t="str">
            <v>Salary for staffs &amp; workers for the month of Feb 2004 (Feb. 16 - Mar. 15)</v>
          </cell>
        </row>
        <row r="33">
          <cell r="A33">
            <v>38070</v>
          </cell>
          <cell r="B33" t="str">
            <v>001-03-04-0196</v>
          </cell>
          <cell r="C33" t="str">
            <v>627-01-001</v>
          </cell>
          <cell r="D33" t="str">
            <v>CHI PHI NHAN CONG GIAN TIEP-LUONG (INDIRECT STAFFS-SALARY)</v>
          </cell>
          <cell r="E33" t="str">
            <v>Salary for staffs &amp; workers for the month of Feb 2004 (Feb. 16 - Mar. 15)</v>
          </cell>
        </row>
        <row r="34">
          <cell r="A34">
            <v>38070</v>
          </cell>
          <cell r="B34" t="str">
            <v>001-03-04-0196</v>
          </cell>
          <cell r="C34" t="str">
            <v>627-01-002</v>
          </cell>
          <cell r="D34" t="str">
            <v>CHI PHI NHAN CONG GIAN TIEP-PHU CAP (INDIRECT STAFFS-ALLOWANCE)</v>
          </cell>
          <cell r="E34" t="str">
            <v>Salary for staffs &amp; workers for the month of Feb 2004 (Feb. 16 - Mar. 15)</v>
          </cell>
        </row>
        <row r="35">
          <cell r="A35">
            <v>38070</v>
          </cell>
          <cell r="B35" t="str">
            <v>001-03-04-0196</v>
          </cell>
          <cell r="C35" t="str">
            <v>627-01-004</v>
          </cell>
          <cell r="D35" t="str">
            <v>CHI PHI NHAN CONG GIAN TIEP-THEM GIO (INDIRECT STAFFS-OVERTIME)</v>
          </cell>
          <cell r="E35" t="str">
            <v>Salary for staffs &amp; workers for the month of Feb 2004 (Feb. 16 - Mar. 15)</v>
          </cell>
        </row>
        <row r="36">
          <cell r="A36">
            <v>38070</v>
          </cell>
          <cell r="B36" t="str">
            <v>001-03-04-0196</v>
          </cell>
          <cell r="C36" t="str">
            <v>627-01-007</v>
          </cell>
          <cell r="D36" t="str">
            <v>CHI PHI NHAN CONG GIAN TIEP-BHXH (INDIRECT STAFFS-SOCIAL INSURANCE)</v>
          </cell>
          <cell r="E36" t="str">
            <v>Salary for staffs &amp; workers for the month of Feb 2004 (Feb. 16 - Mar. 15)</v>
          </cell>
        </row>
        <row r="37">
          <cell r="A37">
            <v>38070</v>
          </cell>
          <cell r="B37" t="str">
            <v>001-03-04-0196</v>
          </cell>
          <cell r="C37" t="str">
            <v>627-01-008</v>
          </cell>
          <cell r="D37" t="str">
            <v>CHI PHI NHAN CONG GIAN TIEP-BHYT (INDIRECT STAFFS-HEALTH INSURANCE)</v>
          </cell>
          <cell r="E37" t="str">
            <v>Salary for staffs &amp; workers for the month of Feb 2004 (Feb. 16 - Mar. 15)</v>
          </cell>
        </row>
        <row r="38">
          <cell r="A38">
            <v>38070</v>
          </cell>
          <cell r="B38" t="str">
            <v>001-03-04-0196</v>
          </cell>
          <cell r="C38" t="str">
            <v>642-01-101</v>
          </cell>
          <cell r="D38" t="str">
            <v>CHI PHI QUAN LY-LUONG (ADMIN. STAFFS-SALARY)</v>
          </cell>
          <cell r="E38" t="str">
            <v>Salary for staffs &amp; workers for the month of Feb 2004 (Feb. 16 - Mar. 15)</v>
          </cell>
        </row>
        <row r="39">
          <cell r="A39">
            <v>38070</v>
          </cell>
          <cell r="B39" t="str">
            <v>001-03-04-0196</v>
          </cell>
          <cell r="C39" t="str">
            <v>642-01-102</v>
          </cell>
          <cell r="D39" t="str">
            <v>CHI PHI QUAN LY-PHU CAP (ADMIN. STAFFS-ALLOWANCE)</v>
          </cell>
          <cell r="E39" t="str">
            <v>Salary for staffs &amp; workers for the month of Feb 2004 (Feb. 16 - Mar. 15)</v>
          </cell>
        </row>
        <row r="40">
          <cell r="A40">
            <v>38070</v>
          </cell>
          <cell r="B40" t="str">
            <v>001-03-04-0196</v>
          </cell>
          <cell r="C40" t="str">
            <v>642-01-104</v>
          </cell>
          <cell r="D40" t="str">
            <v>CHI PHI QUAN LY-THEM GIO (ADMIN. STAFFS-OVERTIME)</v>
          </cell>
          <cell r="E40" t="str">
            <v>Salary for staffs &amp; workers for the month of Feb 2004 (Feb. 16 - Mar. 15)</v>
          </cell>
        </row>
        <row r="41">
          <cell r="A41">
            <v>38070</v>
          </cell>
          <cell r="B41" t="str">
            <v>001-03-04-0196</v>
          </cell>
          <cell r="C41" t="str">
            <v>642-01-107</v>
          </cell>
          <cell r="D41" t="str">
            <v>CHI PHI QUAN LY-BHXH (ADMIN. STAFFS-SOCIAL INSURANCE)</v>
          </cell>
          <cell r="E41" t="str">
            <v>Salary for staffs &amp; workers for the month of Feb 2004 (Feb. 16 - Mar. 15)</v>
          </cell>
        </row>
        <row r="42">
          <cell r="A42">
            <v>38070</v>
          </cell>
          <cell r="B42" t="str">
            <v>001-03-04-0196</v>
          </cell>
          <cell r="C42" t="str">
            <v>642-01-108</v>
          </cell>
          <cell r="D42" t="str">
            <v>CHI PHI QUAN LY-BHYT (ADMIN. STAFFS-HEALTH INSURANCE)</v>
          </cell>
          <cell r="E42" t="str">
            <v>Salary for staffs &amp; workers for the month of Feb 2004 (Feb. 16 - Mar. 15)</v>
          </cell>
        </row>
        <row r="43">
          <cell r="A43">
            <v>38070</v>
          </cell>
          <cell r="B43" t="str">
            <v>001-03-04-0196</v>
          </cell>
          <cell r="C43" t="str">
            <v>333-07-001</v>
          </cell>
          <cell r="D43" t="str">
            <v>THUE PHAI NOP KHAC (OTHER TAX PAYABLES)</v>
          </cell>
          <cell r="E43" t="str">
            <v>Salary for staffs &amp; workers for the month of Feb 2004 (Feb. 16 - Mar. 15)</v>
          </cell>
        </row>
        <row r="44">
          <cell r="A44">
            <v>38070</v>
          </cell>
          <cell r="B44" t="str">
            <v>001-03-04-0197</v>
          </cell>
          <cell r="C44" t="str">
            <v>642-03-001</v>
          </cell>
          <cell r="D44" t="str">
            <v>CONG CU DUNG CU (INSTRUMENTS &amp; TOOLS)</v>
          </cell>
          <cell r="E44" t="str">
            <v>Computer's mouse for Mr. Hung</v>
          </cell>
        </row>
        <row r="45">
          <cell r="A45">
            <v>38070</v>
          </cell>
          <cell r="B45" t="str">
            <v>001-03-04-0198</v>
          </cell>
          <cell r="C45" t="str">
            <v>642-07-003</v>
          </cell>
          <cell r="D45" t="str">
            <v>DIEN THOAI-FAX-INTERNET-THU TIN (TELEPHONE-FAX-INTERNET-POSTAGES)</v>
          </cell>
          <cell r="E45" t="str">
            <v>Postage fee to send NG parts to Japan</v>
          </cell>
        </row>
        <row r="46">
          <cell r="A46">
            <v>38070</v>
          </cell>
          <cell r="B46" t="str">
            <v>001-03-04-0199</v>
          </cell>
          <cell r="C46" t="str">
            <v>627-03-005</v>
          </cell>
          <cell r="D46" t="str">
            <v>CONG CU DUNG CU (INSTRUMENTS &amp; TOOLS)</v>
          </cell>
          <cell r="E46" t="str">
            <v>Drills for screw-driver  for production starting motor</v>
          </cell>
        </row>
        <row r="47">
          <cell r="A47">
            <v>38070</v>
          </cell>
          <cell r="B47" t="str">
            <v>001-03-04-0200</v>
          </cell>
          <cell r="C47" t="str">
            <v>642-03-001</v>
          </cell>
          <cell r="D47" t="str">
            <v>CONG CU DUNG CU (INSTRUMENTS &amp; TOOLS)</v>
          </cell>
          <cell r="E47" t="str">
            <v>Shreder for office</v>
          </cell>
        </row>
        <row r="48">
          <cell r="A48">
            <v>38070</v>
          </cell>
          <cell r="B48" t="str">
            <v>001-03-04</v>
          </cell>
          <cell r="C48" t="str">
            <v>133-01-001</v>
          </cell>
          <cell r="D48" t="str">
            <v>THUE VAT KHAU TRU-HANG HOA, DICH VU (VAT DEDUCTIBLE-GOODS, SERVICES)</v>
          </cell>
          <cell r="E48" t="str">
            <v>VAT input for the month of Mar. 2004</v>
          </cell>
        </row>
        <row r="49">
          <cell r="A49">
            <v>38077</v>
          </cell>
          <cell r="B49" t="str">
            <v>001-03-04</v>
          </cell>
          <cell r="C49" t="str">
            <v>111-01-001</v>
          </cell>
          <cell r="D49" t="str">
            <v>TIEN MAT-VND (CASH ON HAND-VND)</v>
          </cell>
          <cell r="E49" t="str">
            <v>Cash paid out for the month of Mar. 2004</v>
          </cell>
        </row>
        <row r="50">
          <cell r="D50"/>
        </row>
        <row r="51">
          <cell r="A51">
            <v>38047</v>
          </cell>
          <cell r="B51" t="str">
            <v>PV 0209</v>
          </cell>
          <cell r="C51" t="str">
            <v>133-01-001</v>
          </cell>
          <cell r="D51" t="str">
            <v>THUE VAT KHAU TRU-HANG HOA, DICH VU (VAT DEDUCTIBLE-GOODS, SERVICES)</v>
          </cell>
          <cell r="E51" t="str">
            <v>Payment for import duty - Jan 2004</v>
          </cell>
        </row>
        <row r="52">
          <cell r="A52">
            <v>38047</v>
          </cell>
          <cell r="B52" t="str">
            <v>PV 0209</v>
          </cell>
          <cell r="C52" t="str">
            <v>333-03-001</v>
          </cell>
          <cell r="D52" t="str">
            <v>THUE XUAT NHAP KHAU (IMPORT-EXPORT TAX)</v>
          </cell>
          <cell r="E52" t="str">
            <v>Payment for import duty - Jan 2004</v>
          </cell>
        </row>
        <row r="53">
          <cell r="A53">
            <v>38047</v>
          </cell>
          <cell r="B53" t="str">
            <v>PV 0209</v>
          </cell>
          <cell r="C53" t="str">
            <v>333-01-002</v>
          </cell>
          <cell r="D53" t="str">
            <v>THUE GTGT HANG NHAP KHAU (VAT PAYABLE OF IMPORTED GOODS)</v>
          </cell>
          <cell r="E53" t="str">
            <v>Payment for import duty - Jan 2004</v>
          </cell>
        </row>
        <row r="54">
          <cell r="A54">
            <v>38047</v>
          </cell>
          <cell r="B54" t="str">
            <v>PV 0209</v>
          </cell>
          <cell r="C54" t="str">
            <v>138-08-002</v>
          </cell>
          <cell r="D54" t="str">
            <v>PHAI THU -VAT HANG NHAP KHAU (OTHER RECEIVABLE-VAT ON IMPORTED GOODS)</v>
          </cell>
          <cell r="E54" t="str">
            <v>Payment for import duty - Jan 2004</v>
          </cell>
        </row>
        <row r="55">
          <cell r="A55">
            <v>38047</v>
          </cell>
          <cell r="B55" t="str">
            <v>PV 0209</v>
          </cell>
          <cell r="C55" t="str">
            <v>112-01-001</v>
          </cell>
          <cell r="D55" t="str">
            <v>TIEN GUI NGAN HANG-MIZUHO-VND (CASH IN BANK-MIZUHO-ORDINARY-VND)</v>
          </cell>
          <cell r="E55" t="str">
            <v>Payment for import duty - Jan 2004</v>
          </cell>
        </row>
        <row r="56">
          <cell r="D56"/>
        </row>
        <row r="57">
          <cell r="A57">
            <v>38070</v>
          </cell>
          <cell r="B57" t="str">
            <v>PV 0211</v>
          </cell>
          <cell r="C57" t="str">
            <v>133-01-001</v>
          </cell>
          <cell r="D57" t="str">
            <v>THUE VAT KHAU TRU-HANG HOA, DICH VU (VAT DEDUCTIBLE-GOODS, SERVICES)</v>
          </cell>
          <cell r="E57" t="str">
            <v>Payment for import duty - Feb 2004</v>
          </cell>
        </row>
        <row r="58">
          <cell r="A58">
            <v>38070</v>
          </cell>
          <cell r="B58" t="str">
            <v>PV 0211</v>
          </cell>
          <cell r="C58" t="str">
            <v>333-03-001</v>
          </cell>
          <cell r="D58" t="str">
            <v>THUE XUAT NHAP KHAU (IMPORT-EXPORT TAX)</v>
          </cell>
          <cell r="E58" t="str">
            <v>Payment for import duty - Feb 2004</v>
          </cell>
        </row>
        <row r="59">
          <cell r="A59">
            <v>38070</v>
          </cell>
          <cell r="B59" t="str">
            <v>PV 0211</v>
          </cell>
          <cell r="C59" t="str">
            <v>333-01-002</v>
          </cell>
          <cell r="D59" t="str">
            <v>THUE GTGT HANG NHAP KHAU (VAT PAYABLE OF IMPORTED GOODS)</v>
          </cell>
          <cell r="E59" t="str">
            <v>Payment for import duty - Feb 2004</v>
          </cell>
        </row>
        <row r="60">
          <cell r="A60">
            <v>38070</v>
          </cell>
          <cell r="B60" t="str">
            <v>PV 0211</v>
          </cell>
          <cell r="C60" t="str">
            <v>138-08-002</v>
          </cell>
          <cell r="D60" t="str">
            <v>PHAI THU -VAT HANG NHAP KHAU (OTHER RECEIVABLE-VAT ON IMPORTED GOODS)</v>
          </cell>
          <cell r="E60" t="str">
            <v>Payment for import duty - Feb 2004</v>
          </cell>
        </row>
        <row r="61">
          <cell r="A61">
            <v>38070</v>
          </cell>
          <cell r="B61" t="str">
            <v>PV 0211</v>
          </cell>
          <cell r="C61" t="str">
            <v>112-01-001</v>
          </cell>
          <cell r="D61" t="str">
            <v>TIEN GUI NGAN HANG-MIZUHO-VND (CASH IN BANK-MIZUHO-ORDINARY-VND)</v>
          </cell>
          <cell r="E61" t="str">
            <v>Payment for import duty - Feb 2004</v>
          </cell>
        </row>
        <row r="62">
          <cell r="D62"/>
        </row>
        <row r="63">
          <cell r="A63">
            <v>38070</v>
          </cell>
          <cell r="B63" t="str">
            <v>PV 0212</v>
          </cell>
          <cell r="C63" t="str">
            <v>642-01-001</v>
          </cell>
          <cell r="D63" t="str">
            <v>CPQL-CHUYEN GIA-LUONG (EXPATIATES STAFFS-SALARY)</v>
          </cell>
          <cell r="E63" t="str">
            <v>Salary for Mr. Suzuki for the month of Mar 2004</v>
          </cell>
        </row>
        <row r="64">
          <cell r="A64">
            <v>38070</v>
          </cell>
          <cell r="B64" t="str">
            <v>PV 0212</v>
          </cell>
          <cell r="C64" t="str">
            <v>333-07-001</v>
          </cell>
          <cell r="D64" t="str">
            <v>THUE PHAI NOP KHAC (OTHER TAX PAYABLES)</v>
          </cell>
          <cell r="E64" t="str">
            <v>Salary for Mr. Suzuki for the month of Mar 2004</v>
          </cell>
        </row>
        <row r="65">
          <cell r="A65">
            <v>38070</v>
          </cell>
          <cell r="B65" t="str">
            <v>PV 0212</v>
          </cell>
          <cell r="C65" t="str">
            <v>112-01-001</v>
          </cell>
          <cell r="D65" t="str">
            <v>TIEN GUI NGAN HANG-MIZUHO-VND (CASH IN BANK-MIZUHO-ORDINARY-VND)</v>
          </cell>
          <cell r="E65" t="str">
            <v>Salary for Mr. Suzuki for the month of Mar 2004</v>
          </cell>
        </row>
        <row r="66">
          <cell r="A66">
            <v>38070</v>
          </cell>
          <cell r="B66" t="str">
            <v>PV 0212</v>
          </cell>
          <cell r="C66" t="str">
            <v>112-02-001</v>
          </cell>
          <cell r="D66" t="str">
            <v>TIEN GUI NGAN HANG-MIZUHO-USD (CASH IN BANK-MIZUHO-ORDINARY-USD)</v>
          </cell>
          <cell r="E66" t="str">
            <v>Salary for Mr. Suzuki for the month of Mar 2004</v>
          </cell>
        </row>
        <row r="67">
          <cell r="A67">
            <v>38070</v>
          </cell>
          <cell r="B67" t="str">
            <v>PV 0212</v>
          </cell>
          <cell r="C67" t="str">
            <v>413-01-001</v>
          </cell>
          <cell r="D67" t="str">
            <v>CHENH LECH TY GIA THUC TE (REALIZED FOREIGN EXCHANGE)</v>
          </cell>
          <cell r="E67" t="str">
            <v>Salary for Mr. Suzuki for the month of Mar 2004</v>
          </cell>
        </row>
        <row r="68">
          <cell r="D68"/>
        </row>
        <row r="69">
          <cell r="A69">
            <v>38070</v>
          </cell>
          <cell r="B69" t="str">
            <v>PV 0213</v>
          </cell>
          <cell r="C69" t="str">
            <v>331-02-004</v>
          </cell>
          <cell r="D69" t="str">
            <v>PHAI TRA NGUOI BAN-ASTI (ACCOUNT PAYABLES-ASTI)</v>
          </cell>
          <cell r="E69" t="str">
            <v>Payment for lacal parts - CORD ASSY to ASTI for Feb 2004</v>
          </cell>
        </row>
        <row r="70">
          <cell r="A70">
            <v>38070</v>
          </cell>
          <cell r="B70" t="str">
            <v>PV 0213</v>
          </cell>
          <cell r="C70" t="str">
            <v>112-01-001</v>
          </cell>
          <cell r="D70" t="str">
            <v>TIEN GUI NGAN HANG-MIZUHO-VND (CASH IN BANK-MIZUHO-ORDINARY-VND)</v>
          </cell>
          <cell r="E70" t="str">
            <v>Payment for lacal parts - CORD ASSY to ASTI for Feb 2004</v>
          </cell>
        </row>
        <row r="71">
          <cell r="D71"/>
        </row>
        <row r="72">
          <cell r="A72">
            <v>38070</v>
          </cell>
          <cell r="B72" t="str">
            <v>PV 0214</v>
          </cell>
          <cell r="C72" t="str">
            <v>331-02-003</v>
          </cell>
          <cell r="D72" t="str">
            <v>PHAI TRA NGUOI BAN-TAJAN (ACCOUNT PAYABLES-TAJAN)</v>
          </cell>
          <cell r="E72" t="str">
            <v>Payment for local parts - RUBBER to TAJAN for Feb 2004</v>
          </cell>
        </row>
        <row r="73">
          <cell r="A73">
            <v>38070</v>
          </cell>
          <cell r="B73" t="str">
            <v>PV 0214</v>
          </cell>
          <cell r="C73" t="str">
            <v>112-01-001</v>
          </cell>
          <cell r="D73" t="str">
            <v>TIEN GUI NGAN HANG-MIZUHO-VND (CASH IN BANK-MIZUHO-ORDINARY-VND)</v>
          </cell>
          <cell r="E73" t="str">
            <v>Payment for local parts - RUBBER to TAJAN for Feb 2004</v>
          </cell>
        </row>
        <row r="74">
          <cell r="D74"/>
        </row>
        <row r="75">
          <cell r="A75">
            <v>38070</v>
          </cell>
          <cell r="B75" t="str">
            <v>PV 0215</v>
          </cell>
          <cell r="C75" t="str">
            <v>642-01-006</v>
          </cell>
          <cell r="D75" t="str">
            <v>CPQL-CHUYEN GIA-KHACH SAN (EXPATIATES STAFFS-APARTMENT)</v>
          </cell>
          <cell r="E75" t="str">
            <v>Payment for apartment fees for the month of Mar 2004</v>
          </cell>
        </row>
        <row r="76">
          <cell r="A76">
            <v>38070</v>
          </cell>
          <cell r="B76" t="str">
            <v>PV 0215</v>
          </cell>
          <cell r="C76" t="str">
            <v>133-01-001</v>
          </cell>
          <cell r="D76" t="str">
            <v>THUE VAT KHAU TRU-HANG HOA, DICH VU (VAT DEDUCTIBLE-GOODS, SERVICES)</v>
          </cell>
          <cell r="E76" t="str">
            <v>Payment for apartment fees for the month of Mar 2004</v>
          </cell>
        </row>
        <row r="77">
          <cell r="A77">
            <v>38070</v>
          </cell>
          <cell r="B77" t="str">
            <v>PV 0215</v>
          </cell>
          <cell r="C77" t="str">
            <v>112-01-001</v>
          </cell>
          <cell r="D77" t="str">
            <v>TIEN GUI NGAN HANG-MIZUHO-VND (CASH IN BANK-MIZUHO-ORDINARY-VND)</v>
          </cell>
          <cell r="E77" t="str">
            <v>Payment for apartment fees for the month of Mar 2004</v>
          </cell>
        </row>
        <row r="78">
          <cell r="D78"/>
        </row>
        <row r="79">
          <cell r="A79">
            <v>38070</v>
          </cell>
          <cell r="B79" t="str">
            <v>PV 0216</v>
          </cell>
          <cell r="C79" t="str">
            <v>642-07-011</v>
          </cell>
          <cell r="D79" t="str">
            <v>CONG TAC PHI (TRAVELING)</v>
          </cell>
          <cell r="E79" t="str">
            <v>Payment for hotel charge for Mr. Ibaragi - Hanoi Hotel</v>
          </cell>
        </row>
        <row r="80">
          <cell r="A80">
            <v>38070</v>
          </cell>
          <cell r="B80" t="str">
            <v>PV 0216</v>
          </cell>
          <cell r="C80" t="str">
            <v>133-01-001</v>
          </cell>
          <cell r="D80" t="str">
            <v>THUE VAT KHAU TRU-HANG HOA, DICH VU (VAT DEDUCTIBLE-GOODS, SERVICES)</v>
          </cell>
          <cell r="E80" t="str">
            <v>Payment for hotel charge for Mr. Ibaragi - Hanoi Hotel</v>
          </cell>
        </row>
        <row r="81">
          <cell r="A81">
            <v>38070</v>
          </cell>
          <cell r="B81" t="str">
            <v>PV 0216</v>
          </cell>
          <cell r="C81" t="str">
            <v>112-01-001</v>
          </cell>
          <cell r="D81" t="str">
            <v>TIEN GUI NGAN HANG-MIZUHO-VND (CASH IN BANK-MIZUHO-ORDINARY-VND)</v>
          </cell>
          <cell r="E81" t="str">
            <v>Payment for hotel charge for Mr. Ibaragi - Hanoi Hotel</v>
          </cell>
        </row>
        <row r="82">
          <cell r="D82"/>
        </row>
        <row r="83">
          <cell r="A83">
            <v>38070</v>
          </cell>
          <cell r="B83" t="str">
            <v>PV 0217</v>
          </cell>
          <cell r="C83" t="str">
            <v>627-03-005</v>
          </cell>
          <cell r="D83" t="str">
            <v>CONG CU DUNG CU (INSTRUMENTS &amp; TOOLS)</v>
          </cell>
          <cell r="E83" t="str">
            <v>Payment for partition of plastic boxes</v>
          </cell>
        </row>
        <row r="84">
          <cell r="A84">
            <v>38070</v>
          </cell>
          <cell r="B84" t="str">
            <v>PV 0217</v>
          </cell>
          <cell r="C84" t="str">
            <v>112-01-001</v>
          </cell>
          <cell r="D84" t="str">
            <v>TIEN GUI NGAN HANG-MIZUHO-VND (CASH IN BANK-MIZUHO-ORDINARY-VND)</v>
          </cell>
          <cell r="E84" t="str">
            <v>Payment for partition of plastic boxes</v>
          </cell>
        </row>
        <row r="85">
          <cell r="D85"/>
        </row>
        <row r="86">
          <cell r="A86">
            <v>38070</v>
          </cell>
          <cell r="B86" t="str">
            <v>PV 0218</v>
          </cell>
          <cell r="C86" t="str">
            <v>335-01-003</v>
          </cell>
          <cell r="D86" t="str">
            <v>CHI PHI PHAI TRA-DIEN THOAI (ACCRUED EXPENSES-TELEPHONE)</v>
          </cell>
          <cell r="E86" t="str">
            <v>Payment for telephone fee for the month of Feb 2004</v>
          </cell>
        </row>
        <row r="87">
          <cell r="A87">
            <v>38070</v>
          </cell>
          <cell r="B87" t="str">
            <v>PV 0218</v>
          </cell>
          <cell r="C87" t="str">
            <v>642-07-003</v>
          </cell>
          <cell r="D87" t="str">
            <v>DIEN THOAI-FAX-INTERNET-THU TIN (TELEPHONE-FAX-INTERNET-POSTAGES)</v>
          </cell>
          <cell r="E87" t="str">
            <v>Payment for telephone fee for the month of Feb 2004</v>
          </cell>
        </row>
        <row r="88">
          <cell r="A88">
            <v>38070</v>
          </cell>
          <cell r="B88" t="str">
            <v>PV 0218</v>
          </cell>
          <cell r="C88" t="str">
            <v>133-01-001</v>
          </cell>
          <cell r="D88" t="str">
            <v>THUE VAT KHAU TRU-HANG HOA, DICH VU (VAT DEDUCTIBLE-GOODS, SERVICES)</v>
          </cell>
          <cell r="E88" t="str">
            <v>Payment for telephone fee for the month of Feb 2004</v>
          </cell>
        </row>
        <row r="89">
          <cell r="A89">
            <v>38070</v>
          </cell>
          <cell r="B89" t="str">
            <v>PV 0218</v>
          </cell>
          <cell r="C89" t="str">
            <v>112-01-001</v>
          </cell>
          <cell r="D89" t="str">
            <v>TIEN GUI NGAN HANG-MIZUHO-VND (CASH IN BANK-MIZUHO-ORDINARY-VND)</v>
          </cell>
          <cell r="E89" t="str">
            <v>Payment for telephone fee for the month of Feb 2004</v>
          </cell>
        </row>
        <row r="90">
          <cell r="D90"/>
        </row>
        <row r="91">
          <cell r="A91">
            <v>38070</v>
          </cell>
          <cell r="B91" t="str">
            <v>PV 0219</v>
          </cell>
          <cell r="C91" t="str">
            <v>642-07-011</v>
          </cell>
          <cell r="D91" t="str">
            <v>CONG TAC PHI (TRAVELING)</v>
          </cell>
          <cell r="E91" t="str">
            <v>Payment for hotel charge for Mr. Ibaragi - Capital Garden</v>
          </cell>
        </row>
        <row r="92">
          <cell r="A92">
            <v>38070</v>
          </cell>
          <cell r="B92" t="str">
            <v>PV 0219</v>
          </cell>
          <cell r="C92" t="str">
            <v>133-01-001</v>
          </cell>
          <cell r="D92" t="str">
            <v>THUE VAT KHAU TRU-HANG HOA, DICH VU (VAT DEDUCTIBLE-GOODS, SERVICES)</v>
          </cell>
          <cell r="E92" t="str">
            <v>Payment for hotel charge for Mr. Ibaragi - Capital Garden</v>
          </cell>
        </row>
        <row r="93">
          <cell r="A93">
            <v>38070</v>
          </cell>
          <cell r="B93" t="str">
            <v>PV 0219</v>
          </cell>
          <cell r="C93" t="str">
            <v>112-01-001</v>
          </cell>
          <cell r="D93" t="str">
            <v>TIEN GUI NGAN HANG-MIZUHO-VND (CASH IN BANK-MIZUHO-ORDINARY-VND)</v>
          </cell>
          <cell r="E93" t="str">
            <v>Payment for hotel charge for Mr. Ibaragi - Capital Garden</v>
          </cell>
        </row>
        <row r="94">
          <cell r="D94"/>
        </row>
        <row r="95">
          <cell r="A95">
            <v>38070</v>
          </cell>
          <cell r="B95" t="str">
            <v>PV 0220</v>
          </cell>
          <cell r="C95" t="str">
            <v>335-04-001</v>
          </cell>
          <cell r="D95" t="str">
            <v>CHI PHI PHAI TRA THUE XE (ACCRUED EXPENSES-CAR RENTAL)</v>
          </cell>
          <cell r="E95" t="str">
            <v>Payment for car rental fee for the month of Feb 2004</v>
          </cell>
        </row>
        <row r="96">
          <cell r="A96">
            <v>38070</v>
          </cell>
          <cell r="B96" t="str">
            <v>PV 0220</v>
          </cell>
          <cell r="C96" t="str">
            <v>133-01-001</v>
          </cell>
          <cell r="D96" t="str">
            <v>THUE VAT KHAU TRU-HANG HOA, DICH VU (VAT DEDUCTIBLE-GOODS, SERVICES)</v>
          </cell>
          <cell r="E96" t="str">
            <v>Payment for car rental fee for the month of Feb 2004</v>
          </cell>
        </row>
        <row r="97">
          <cell r="A97">
            <v>38070</v>
          </cell>
          <cell r="B97" t="str">
            <v>PV 0220</v>
          </cell>
          <cell r="C97" t="str">
            <v>642-07-011</v>
          </cell>
          <cell r="D97" t="str">
            <v>CONG TAC PHI (TRAVELING)</v>
          </cell>
          <cell r="E97" t="str">
            <v>Payment for car rental fee for the month of Feb 2004</v>
          </cell>
        </row>
        <row r="98">
          <cell r="A98">
            <v>38070</v>
          </cell>
          <cell r="B98" t="str">
            <v>PV 0220</v>
          </cell>
          <cell r="C98" t="str">
            <v>112-01-001</v>
          </cell>
          <cell r="D98" t="str">
            <v>TIEN GUI NGAN HANG-MIZUHO-VND (CASH IN BANK-MIZUHO-ORDINARY-VND)</v>
          </cell>
          <cell r="E98" t="str">
            <v>Payment for car rental fee for the month of Feb 2004</v>
          </cell>
        </row>
        <row r="99">
          <cell r="D99"/>
        </row>
        <row r="100">
          <cell r="A100">
            <v>38070</v>
          </cell>
          <cell r="B100" t="str">
            <v>PV 0221</v>
          </cell>
          <cell r="C100" t="str">
            <v>642-07-012</v>
          </cell>
          <cell r="D100" t="str">
            <v>TUYEN DUNG &amp; DAO TAO (RECRUITMENT &amp; TRAINING)</v>
          </cell>
          <cell r="E100" t="str">
            <v>Payment for advertisement of recruitment - Accountant</v>
          </cell>
        </row>
        <row r="101">
          <cell r="A101">
            <v>38070</v>
          </cell>
          <cell r="B101" t="str">
            <v>PV 0221</v>
          </cell>
          <cell r="C101" t="str">
            <v>133-01-001</v>
          </cell>
          <cell r="D101" t="str">
            <v>THUE VAT KHAU TRU-HANG HOA, DICH VU (VAT DEDUCTIBLE-GOODS, SERVICES)</v>
          </cell>
          <cell r="E101" t="str">
            <v>Payment for advertisement of recruitment - Accountant</v>
          </cell>
        </row>
        <row r="102">
          <cell r="A102">
            <v>38070</v>
          </cell>
          <cell r="B102" t="str">
            <v>PV 0221</v>
          </cell>
          <cell r="C102" t="str">
            <v>112-01-001</v>
          </cell>
          <cell r="D102" t="str">
            <v>TIEN GUI NGAN HANG-MIZUHO-VND (CASH IN BANK-MIZUHO-ORDINARY-VND)</v>
          </cell>
          <cell r="E102" t="str">
            <v>Payment for advertisement of recruitment - Accountant</v>
          </cell>
        </row>
        <row r="103">
          <cell r="D103"/>
        </row>
        <row r="104">
          <cell r="A104">
            <v>38070</v>
          </cell>
          <cell r="B104" t="str">
            <v>PV 0222</v>
          </cell>
          <cell r="C104" t="str">
            <v>336-01-001</v>
          </cell>
          <cell r="D104" t="str">
            <v>PHAI TRA NOI BO-MORIC NHAT BAN (INTER-COMPANY PAYABLES-MORIC JAPAN)</v>
          </cell>
          <cell r="E104" t="str">
            <v>Payment shipments in Aug. 03 to Moric Japan - IS0V-10-A: B; MVNM-04-D-002</v>
          </cell>
        </row>
        <row r="105">
          <cell r="A105">
            <v>38070</v>
          </cell>
          <cell r="B105" t="str">
            <v>PV 0222</v>
          </cell>
          <cell r="C105" t="str">
            <v>642-08-001</v>
          </cell>
          <cell r="D105" t="str">
            <v>CHI PHI KHAC (OTHER EXPENSES)</v>
          </cell>
          <cell r="E105" t="str">
            <v>Payment for funeral wreath (JPY 9,000)</v>
          </cell>
        </row>
        <row r="106">
          <cell r="A106">
            <v>38070</v>
          </cell>
          <cell r="B106" t="str">
            <v>PV 0222</v>
          </cell>
          <cell r="C106" t="str">
            <v>413-01-001</v>
          </cell>
          <cell r="D106" t="str">
            <v>CHENH LECH TY GIA THUC TE (REALIZED FOREIGN EXCHANGE)</v>
          </cell>
          <cell r="E106" t="str">
            <v>Payment shipments in Aug. 03 to Moric Japan - IS0V-10-A: B; MVNM-04-D-002</v>
          </cell>
        </row>
        <row r="107">
          <cell r="A107">
            <v>38070</v>
          </cell>
          <cell r="B107" t="str">
            <v>PV 0222</v>
          </cell>
          <cell r="C107" t="str">
            <v>112-02-001</v>
          </cell>
          <cell r="D107" t="str">
            <v>TIEN GUI NGAN HANG-MIZUHO-USD (CASH IN BANK-MIZUHO-ORDINARY-USD)</v>
          </cell>
          <cell r="E107" t="str">
            <v>Payment shipments in Aug. 03 to Moric Japan - IS0V-10-A: B; MVNM-04-D-002</v>
          </cell>
        </row>
        <row r="108">
          <cell r="D108"/>
        </row>
        <row r="109">
          <cell r="A109">
            <v>38070</v>
          </cell>
          <cell r="B109" t="str">
            <v>PV 0223</v>
          </cell>
          <cell r="C109" t="str">
            <v>336-01-004</v>
          </cell>
          <cell r="D109" t="str">
            <v>PHAI TRA NOI BO-MORIC SINGAPORE (INTER-COMPANY PAYABLES-MORIC SINGAPORE)</v>
          </cell>
          <cell r="E109" t="str">
            <v>Payment for shipments in Aug 03 to Moric Singapore - PTM-MVN/001-05: 06</v>
          </cell>
        </row>
        <row r="110">
          <cell r="A110">
            <v>38070</v>
          </cell>
          <cell r="B110" t="str">
            <v>PV 0223</v>
          </cell>
          <cell r="C110" t="str">
            <v>413-01-001</v>
          </cell>
          <cell r="D110" t="str">
            <v>CHENH LECH TY GIA THUC TE (REALIZED FOREIGN EXCHANGE)</v>
          </cell>
          <cell r="E110" t="str">
            <v>Payment for shipments in Aug 03 to Moric Singapore - PTM-MVN/001-05: 06</v>
          </cell>
        </row>
        <row r="111">
          <cell r="A111">
            <v>38070</v>
          </cell>
          <cell r="B111" t="str">
            <v>PV 0223</v>
          </cell>
          <cell r="C111" t="str">
            <v>112-02-001</v>
          </cell>
          <cell r="D111" t="str">
            <v>TIEN GUI NGAN HANG-MIZUHO-USD (CASH IN BANK-MIZUHO-ORDINARY-USD)</v>
          </cell>
          <cell r="E111" t="str">
            <v>Payment for shipments in Aug 03 to Moric Singapore - PTM-MVN/001-05: 06</v>
          </cell>
        </row>
        <row r="112">
          <cell r="D112"/>
        </row>
        <row r="113">
          <cell r="A113">
            <v>38070</v>
          </cell>
          <cell r="B113" t="str">
            <v>PV 0224</v>
          </cell>
          <cell r="C113" t="str">
            <v>333-07-001</v>
          </cell>
          <cell r="D113" t="str">
            <v>THUE PHAI NOP KHAC (OTHER TAX PAYABLES)</v>
          </cell>
          <cell r="E113" t="str">
            <v>Payment for PIT for the year 2003</v>
          </cell>
        </row>
        <row r="114">
          <cell r="A114">
            <v>38070</v>
          </cell>
          <cell r="B114" t="str">
            <v>PV 0224</v>
          </cell>
          <cell r="C114" t="str">
            <v>112-01-001</v>
          </cell>
          <cell r="D114" t="str">
            <v>TIEN GUI NGAN HANG-MIZUHO-VND (CASH IN BANK-MIZUHO-ORDINARY-VND)</v>
          </cell>
          <cell r="E114" t="str">
            <v>Payment for PIT for the year 2003</v>
          </cell>
        </row>
        <row r="115">
          <cell r="D115"/>
        </row>
        <row r="116">
          <cell r="A116">
            <v>38070</v>
          </cell>
          <cell r="B116" t="str">
            <v>PV 0225</v>
          </cell>
          <cell r="C116" t="str">
            <v>333-01-001</v>
          </cell>
          <cell r="D116" t="str">
            <v>THUE GTGT (VALUE ADDED TAX)</v>
          </cell>
          <cell r="E116" t="str">
            <v>Payment for VAT &amp; PIT for the month of Feb 2004</v>
          </cell>
        </row>
        <row r="117">
          <cell r="A117">
            <v>38070</v>
          </cell>
          <cell r="B117" t="str">
            <v>PV 0225</v>
          </cell>
          <cell r="C117" t="str">
            <v>333-07-001</v>
          </cell>
          <cell r="D117" t="str">
            <v>THUE PHAI NOP KHAC (OTHER TAX PAYABLES)</v>
          </cell>
          <cell r="E117" t="str">
            <v>Payment for VAT &amp; PIT for the month of Feb 2004</v>
          </cell>
        </row>
        <row r="118">
          <cell r="A118">
            <v>38070</v>
          </cell>
          <cell r="B118" t="str">
            <v>PV 0225</v>
          </cell>
          <cell r="C118" t="str">
            <v>112-01-001</v>
          </cell>
          <cell r="D118" t="str">
            <v>TIEN GUI NGAN HANG-MIZUHO-VND (CASH IN BANK-MIZUHO-ORDINARY-VND)</v>
          </cell>
          <cell r="E118" t="str">
            <v>Payment for VAT &amp; PIT for the month of Feb 2004</v>
          </cell>
        </row>
        <row r="119">
          <cell r="D119"/>
        </row>
        <row r="120">
          <cell r="A120">
            <v>38077</v>
          </cell>
          <cell r="B120" t="str">
            <v>JV-03-04-001</v>
          </cell>
          <cell r="C120" t="str">
            <v>642-07-014</v>
          </cell>
          <cell r="D120" t="str">
            <v>PHI CHUYEN TIEN (BANK CHARGE)</v>
          </cell>
          <cell r="E120" t="str">
            <v>Bank charge - Mar 2004</v>
          </cell>
        </row>
        <row r="121">
          <cell r="A121">
            <v>38077</v>
          </cell>
          <cell r="B121" t="str">
            <v>JV-03-04-001</v>
          </cell>
          <cell r="C121" t="str">
            <v>133-01-001</v>
          </cell>
          <cell r="D121" t="str">
            <v>THUE VAT KHAU TRU-HANG HOA, DICH VU (VAT DEDUCTIBLE-GOODS, SERVICES)</v>
          </cell>
          <cell r="E121" t="str">
            <v>Bank charge - Mar 2004</v>
          </cell>
        </row>
        <row r="122">
          <cell r="A122">
            <v>38077</v>
          </cell>
          <cell r="B122" t="str">
            <v>JV-03-04-001</v>
          </cell>
          <cell r="C122" t="str">
            <v>112-01-001</v>
          </cell>
          <cell r="D122" t="str">
            <v>TIEN GUI NGAN HANG-MIZUHO-VND (CASH IN BANK-MIZUHO-ORDINARY-VND)</v>
          </cell>
          <cell r="E122" t="str">
            <v>Bank charge - Mar 2004</v>
          </cell>
        </row>
        <row r="123">
          <cell r="D123"/>
        </row>
        <row r="124">
          <cell r="A124">
            <v>38077</v>
          </cell>
          <cell r="B124" t="str">
            <v>JV-03-04-001</v>
          </cell>
          <cell r="C124" t="str">
            <v>111-01-001</v>
          </cell>
          <cell r="D124" t="str">
            <v>TIEN MAT-VND (CASH ON HAND-VND)</v>
          </cell>
          <cell r="E124" t="str">
            <v>Withdraw money from Mizuho to pettycash - Mar 2004</v>
          </cell>
        </row>
        <row r="125">
          <cell r="A125">
            <v>38077</v>
          </cell>
          <cell r="B125" t="str">
            <v>JV-03-04-001</v>
          </cell>
          <cell r="C125" t="str">
            <v>112-01-001</v>
          </cell>
          <cell r="D125" t="str">
            <v>TIEN GUI NGAN HANG-MIZUHO-VND (CASH IN BANK-MIZUHO-ORDINARY-VND)</v>
          </cell>
          <cell r="E125" t="str">
            <v>Withdraw money from Mizuho to pettycash - Mar 2004</v>
          </cell>
        </row>
        <row r="126">
          <cell r="D126"/>
        </row>
        <row r="127">
          <cell r="A127">
            <v>38077</v>
          </cell>
          <cell r="B127" t="str">
            <v>JV-03-04-001</v>
          </cell>
          <cell r="C127" t="str">
            <v>112-01-001</v>
          </cell>
          <cell r="D127" t="str">
            <v>TIEN GUI NGAN HANG-MIZUHO-VND (CASH IN BANK-MIZUHO-ORDINARY-VND)</v>
          </cell>
          <cell r="E127" t="str">
            <v>Interest on VND account - Feb 2004</v>
          </cell>
        </row>
        <row r="128">
          <cell r="A128">
            <v>38077</v>
          </cell>
          <cell r="B128" t="str">
            <v>JV-03-04-001</v>
          </cell>
          <cell r="C128" t="str">
            <v>711-01-001</v>
          </cell>
          <cell r="D128" t="str">
            <v>LAI TIEN GUI-MIZUHO-VND (INTEREST-MIZUHO-VND)</v>
          </cell>
          <cell r="E128" t="str">
            <v>Interest on VND account - Feb 2004</v>
          </cell>
        </row>
        <row r="129">
          <cell r="D129"/>
        </row>
        <row r="130">
          <cell r="A130">
            <v>38077</v>
          </cell>
          <cell r="B130" t="str">
            <v>JV-03-04-001</v>
          </cell>
          <cell r="C130" t="str">
            <v>112-01-001</v>
          </cell>
          <cell r="D130" t="str">
            <v>TIEN GUI NGAN HANG-MIZUHO-VND (CASH IN BANK-MIZUHO-ORDINARY-VND)</v>
          </cell>
          <cell r="E130" t="str">
            <v>Interest on purchasing USD for oversea payment in Mar. 2004</v>
          </cell>
        </row>
        <row r="131">
          <cell r="A131">
            <v>38077</v>
          </cell>
          <cell r="B131" t="str">
            <v>JV-03-04-001</v>
          </cell>
          <cell r="C131" t="str">
            <v>711-01-001</v>
          </cell>
          <cell r="D131" t="str">
            <v>LAI TIEN GUI-MIZUHO-VND (INTEREST-MIZUHO-VND)</v>
          </cell>
          <cell r="E131" t="str">
            <v>Interest on purchasing USD for oversea payment in Mar. 2004</v>
          </cell>
        </row>
        <row r="132">
          <cell r="D132"/>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MFDP)"/>
      <sheetName val="UNIT Price Listing"/>
      <sheetName val="Annex A_Goods Defined"/>
      <sheetName val="Annex B_MOH Warehouse Listing"/>
      <sheetName val="Annex C_LISTS w descriptions"/>
    </sheetNames>
    <sheetDataSet>
      <sheetData sheetId="0"/>
      <sheetData sheetId="1"/>
      <sheetData sheetId="2"/>
      <sheetData sheetId="3"/>
      <sheetData sheetId="4">
        <row r="3">
          <cell r="R3" t="str">
            <v>Acid</v>
          </cell>
          <cell r="V3" t="str">
            <v>Apron</v>
          </cell>
        </row>
        <row r="4">
          <cell r="R4" t="str">
            <v>ACT (Antimalarial)</v>
          </cell>
          <cell r="V4" t="str">
            <v>Bag</v>
          </cell>
        </row>
        <row r="5">
          <cell r="R5" t="str">
            <v>Adapter</v>
          </cell>
          <cell r="V5" t="str">
            <v>Bedding</v>
          </cell>
        </row>
        <row r="6">
          <cell r="R6" t="str">
            <v>Albendazole</v>
          </cell>
          <cell r="V6" t="str">
            <v>Blanket</v>
          </cell>
        </row>
        <row r="7">
          <cell r="R7" t="str">
            <v>Alcohol</v>
          </cell>
          <cell r="V7" t="str">
            <v>Brush</v>
          </cell>
        </row>
        <row r="8">
          <cell r="R8" t="str">
            <v>Alcohol Pads</v>
          </cell>
          <cell r="V8" t="str">
            <v>Bucket</v>
          </cell>
        </row>
        <row r="9">
          <cell r="R9" t="str">
            <v>Aluminium</v>
          </cell>
          <cell r="V9" t="str">
            <v>Clock</v>
          </cell>
        </row>
        <row r="10">
          <cell r="R10" t="str">
            <v>Aminophylline</v>
          </cell>
          <cell r="V10" t="str">
            <v>Clothes</v>
          </cell>
        </row>
        <row r="11">
          <cell r="R11" t="str">
            <v>Amodiaquine</v>
          </cell>
          <cell r="V11" t="str">
            <v>Communication</v>
          </cell>
        </row>
        <row r="12">
          <cell r="R12" t="str">
            <v>Amoxicillin</v>
          </cell>
          <cell r="V12" t="str">
            <v>Cotton</v>
          </cell>
        </row>
        <row r="13">
          <cell r="R13" t="str">
            <v>Ampicillin</v>
          </cell>
          <cell r="V13" t="str">
            <v>Disinfection</v>
          </cell>
        </row>
        <row r="14">
          <cell r="R14" t="str">
            <v>Anti Fog Cleaner</v>
          </cell>
          <cell r="V14" t="str">
            <v>Drink</v>
          </cell>
        </row>
        <row r="15">
          <cell r="R15" t="str">
            <v>Apron</v>
          </cell>
          <cell r="V15" t="str">
            <v>Equipment</v>
          </cell>
        </row>
        <row r="16">
          <cell r="R16" t="str">
            <v>Artemeter</v>
          </cell>
          <cell r="V16" t="str">
            <v>Fluids</v>
          </cell>
        </row>
        <row r="17">
          <cell r="R17" t="str">
            <v>Atenolol</v>
          </cell>
          <cell r="V17" t="str">
            <v>Folder</v>
          </cell>
        </row>
        <row r="18">
          <cell r="R18" t="str">
            <v>Atropine Sulphate</v>
          </cell>
          <cell r="V18" t="str">
            <v>Food</v>
          </cell>
        </row>
        <row r="19">
          <cell r="R19" t="str">
            <v>Augmenting</v>
          </cell>
          <cell r="V19" t="str">
            <v>Fridge</v>
          </cell>
        </row>
        <row r="20">
          <cell r="R20" t="str">
            <v>Amitriptyline</v>
          </cell>
          <cell r="V20" t="str">
            <v>Gauze</v>
          </cell>
        </row>
        <row r="21">
          <cell r="R21" t="str">
            <v>Azithromycin</v>
          </cell>
          <cell r="V21" t="str">
            <v>Gloves</v>
          </cell>
        </row>
        <row r="22">
          <cell r="R22" t="str">
            <v>Bag (Biohazard)</v>
          </cell>
          <cell r="V22" t="str">
            <v>Goggles</v>
          </cell>
        </row>
        <row r="23">
          <cell r="R23" t="str">
            <v>Bag (Body)</v>
          </cell>
          <cell r="V23" t="str">
            <v>Gown</v>
          </cell>
        </row>
        <row r="24">
          <cell r="R24" t="str">
            <v>Bag (Tablet)</v>
          </cell>
          <cell r="V24" t="str">
            <v>Head Cover</v>
          </cell>
        </row>
        <row r="25">
          <cell r="R25" t="str">
            <v>Bag Pad (Body)</v>
          </cell>
          <cell r="V25" t="str">
            <v>Helmet</v>
          </cell>
        </row>
        <row r="26">
          <cell r="R26" t="str">
            <v>Barrel</v>
          </cell>
          <cell r="V26" t="str">
            <v>Instrument</v>
          </cell>
        </row>
        <row r="27">
          <cell r="R27" t="str">
            <v>Battery</v>
          </cell>
          <cell r="V27" t="str">
            <v>IV set</v>
          </cell>
        </row>
        <row r="28">
          <cell r="R28" t="str">
            <v>Beans</v>
          </cell>
          <cell r="V28" t="str">
            <v>Kit</v>
          </cell>
        </row>
        <row r="29">
          <cell r="R29" t="str">
            <v>Bed</v>
          </cell>
          <cell r="V29" t="str">
            <v>Light</v>
          </cell>
        </row>
        <row r="30">
          <cell r="R30" t="str">
            <v>Bed Monitor Set</v>
          </cell>
          <cell r="V30" t="str">
            <v>Mask</v>
          </cell>
        </row>
        <row r="31">
          <cell r="R31" t="str">
            <v>Bed Pad</v>
          </cell>
          <cell r="V31" t="str">
            <v>Medical Supplies (Instrument)</v>
          </cell>
        </row>
        <row r="32">
          <cell r="R32" t="str">
            <v>Bed Pan</v>
          </cell>
          <cell r="V32" t="str">
            <v>Medical Supplies (Other)</v>
          </cell>
        </row>
        <row r="33">
          <cell r="R33" t="str">
            <v>Bedset (bale)</v>
          </cell>
          <cell r="V33" t="str">
            <v>Medicine (Antidepressant)</v>
          </cell>
        </row>
        <row r="34">
          <cell r="R34" t="str">
            <v>Bedset (sheets)</v>
          </cell>
          <cell r="V34" t="str">
            <v>Medicine (Antimalarial)</v>
          </cell>
        </row>
        <row r="35">
          <cell r="R35" t="str">
            <v>Beef</v>
          </cell>
          <cell r="V35" t="str">
            <v>Medicine (Antipsychotic)</v>
          </cell>
        </row>
        <row r="36">
          <cell r="R36" t="str">
            <v>Biscuit</v>
          </cell>
          <cell r="V36" t="str">
            <v>Medicine (General)</v>
          </cell>
        </row>
        <row r="37">
          <cell r="R37" t="str">
            <v>Bitter Balls</v>
          </cell>
          <cell r="V37" t="str">
            <v>Medicine (Mood Stabilizing and Anticonvulsant)</v>
          </cell>
        </row>
        <row r="38">
          <cell r="R38" t="str">
            <v>Blanket</v>
          </cell>
          <cell r="V38" t="str">
            <v>Nutrition</v>
          </cell>
        </row>
        <row r="39">
          <cell r="R39" t="str">
            <v>Bleach</v>
          </cell>
          <cell r="V39" t="str">
            <v>Office Material (Other)</v>
          </cell>
        </row>
        <row r="40">
          <cell r="R40" t="str">
            <v>Block Tray</v>
          </cell>
          <cell r="V40" t="str">
            <v>Other Supplies</v>
          </cell>
        </row>
        <row r="41">
          <cell r="R41" t="str">
            <v>Blood Giving Set</v>
          </cell>
          <cell r="V41" t="str">
            <v>Paper</v>
          </cell>
        </row>
        <row r="42">
          <cell r="R42" t="str">
            <v>Blood Pressure Cuffs</v>
          </cell>
          <cell r="V42" t="str">
            <v>Pens</v>
          </cell>
        </row>
        <row r="43">
          <cell r="R43" t="str">
            <v>Boots</v>
          </cell>
          <cell r="V43" t="str">
            <v>Protective Kit</v>
          </cell>
        </row>
        <row r="44">
          <cell r="R44" t="str">
            <v>Bottle</v>
          </cell>
          <cell r="V44" t="str">
            <v>Rain Gear</v>
          </cell>
        </row>
        <row r="45">
          <cell r="R45" t="str">
            <v>Bowls</v>
          </cell>
          <cell r="V45" t="str">
            <v>Rope</v>
          </cell>
        </row>
        <row r="46">
          <cell r="R46" t="str">
            <v>Breathing Circuit</v>
          </cell>
          <cell r="V46" t="str">
            <v>Shoe Cover</v>
          </cell>
        </row>
        <row r="47">
          <cell r="R47" t="str">
            <v>Briefs</v>
          </cell>
          <cell r="V47" t="str">
            <v>Slippers</v>
          </cell>
        </row>
        <row r="48">
          <cell r="R48" t="str">
            <v>Brush</v>
          </cell>
          <cell r="V48" t="str">
            <v>Soap</v>
          </cell>
        </row>
        <row r="49">
          <cell r="R49" t="str">
            <v>Bucket</v>
          </cell>
          <cell r="V49" t="str">
            <v>Storage</v>
          </cell>
        </row>
        <row r="50">
          <cell r="R50" t="str">
            <v>Burette Set</v>
          </cell>
          <cell r="V50" t="str">
            <v>Tape</v>
          </cell>
        </row>
        <row r="51">
          <cell r="R51" t="str">
            <v>Calcium</v>
          </cell>
          <cell r="V51" t="str">
            <v>Test</v>
          </cell>
        </row>
        <row r="52">
          <cell r="R52" t="str">
            <v>Calcium hypochlorite</v>
          </cell>
          <cell r="V52" t="str">
            <v>Towel</v>
          </cell>
        </row>
        <row r="53">
          <cell r="R53" t="str">
            <v>Cannula</v>
          </cell>
          <cell r="V53" t="str">
            <v>Transport</v>
          </cell>
        </row>
        <row r="54">
          <cell r="R54" t="str">
            <v>Catheter</v>
          </cell>
          <cell r="V54" t="str">
            <v>Tub</v>
          </cell>
        </row>
        <row r="55">
          <cell r="R55" t="str">
            <v>Carbamazepine</v>
          </cell>
          <cell r="V55" t="str">
            <v>Uniform</v>
          </cell>
        </row>
        <row r="56">
          <cell r="R56" t="str">
            <v>Cefixine</v>
          </cell>
          <cell r="V56" t="str">
            <v>Utensils</v>
          </cell>
        </row>
        <row r="57">
          <cell r="R57" t="str">
            <v>Ceralyte</v>
          </cell>
          <cell r="V57" t="str">
            <v>Vehicle</v>
          </cell>
        </row>
        <row r="58">
          <cell r="R58" t="str">
            <v>Cetriaxon</v>
          </cell>
        </row>
        <row r="59">
          <cell r="R59" t="str">
            <v>Cetrimide+Chlorhexidine+Digluconate</v>
          </cell>
        </row>
        <row r="60">
          <cell r="R60" t="str">
            <v>Chalks</v>
          </cell>
        </row>
        <row r="61">
          <cell r="R61" t="str">
            <v>Chicken</v>
          </cell>
        </row>
        <row r="62">
          <cell r="R62" t="str">
            <v>Chlora</v>
          </cell>
        </row>
        <row r="63">
          <cell r="R63" t="str">
            <v>Chloramphenicol</v>
          </cell>
        </row>
        <row r="64">
          <cell r="R64" t="str">
            <v>Chlorhexidine</v>
          </cell>
        </row>
        <row r="65">
          <cell r="R65" t="str">
            <v>Chloride</v>
          </cell>
        </row>
        <row r="66">
          <cell r="R66" t="str">
            <v>Chlorine Powder</v>
          </cell>
        </row>
        <row r="67">
          <cell r="R67" t="str">
            <v>Chlorox</v>
          </cell>
        </row>
        <row r="68">
          <cell r="R68" t="str">
            <v>Chlorphenamine</v>
          </cell>
        </row>
        <row r="69">
          <cell r="R69" t="str">
            <v>Chlorpromazine</v>
          </cell>
        </row>
        <row r="70">
          <cell r="R70" t="str">
            <v>Cimetidine</v>
          </cell>
        </row>
        <row r="71">
          <cell r="R71" t="str">
            <v>Ciproflaxin</v>
          </cell>
        </row>
        <row r="72">
          <cell r="R72" t="str">
            <v>Ciprofloxacin</v>
          </cell>
        </row>
        <row r="73">
          <cell r="R73" t="str">
            <v>Citalopram</v>
          </cell>
        </row>
        <row r="74">
          <cell r="R74" t="str">
            <v>Ciprofloxacin Hydrochloride</v>
          </cell>
        </row>
        <row r="75">
          <cell r="R75" t="str">
            <v>Clock</v>
          </cell>
        </row>
        <row r="76">
          <cell r="R76" t="str">
            <v>Clothes</v>
          </cell>
        </row>
        <row r="77">
          <cell r="R77" t="str">
            <v>Clotrimazole</v>
          </cell>
        </row>
        <row r="78">
          <cell r="R78" t="str">
            <v>Cloxacillin Sodium</v>
          </cell>
        </row>
        <row r="79">
          <cell r="R79" t="str">
            <v>Coartem (Antimalarial)</v>
          </cell>
        </row>
        <row r="80">
          <cell r="R80" t="str">
            <v>Compression System</v>
          </cell>
        </row>
        <row r="81">
          <cell r="R81" t="str">
            <v>Condom</v>
          </cell>
        </row>
        <row r="82">
          <cell r="R82" t="str">
            <v>Container</v>
          </cell>
        </row>
        <row r="83">
          <cell r="R83" t="str">
            <v>Cooking Oil</v>
          </cell>
        </row>
        <row r="84">
          <cell r="R84" t="str">
            <v>Compresse - Non Tisse</v>
          </cell>
        </row>
        <row r="85">
          <cell r="R85" t="str">
            <v>Cornmeal</v>
          </cell>
        </row>
        <row r="86">
          <cell r="R86" t="str">
            <v>Co-trimoxazole</v>
          </cell>
        </row>
        <row r="87">
          <cell r="R87" t="str">
            <v>Cotton Wool</v>
          </cell>
        </row>
        <row r="88">
          <cell r="R88" t="str">
            <v>Crackers</v>
          </cell>
        </row>
        <row r="89">
          <cell r="R89" t="str">
            <v>Cup</v>
          </cell>
        </row>
        <row r="90">
          <cell r="R90" t="str">
            <v>Desk Phone</v>
          </cell>
        </row>
        <row r="91">
          <cell r="R91" t="str">
            <v>Detergent</v>
          </cell>
        </row>
        <row r="92">
          <cell r="R92" t="str">
            <v>Dexamethasone</v>
          </cell>
        </row>
        <row r="93">
          <cell r="R93" t="str">
            <v>Dextrose</v>
          </cell>
        </row>
        <row r="94">
          <cell r="R94" t="str">
            <v>Diarrheal Kit</v>
          </cell>
        </row>
        <row r="95">
          <cell r="R95" t="str">
            <v>Diazepam</v>
          </cell>
        </row>
        <row r="96">
          <cell r="R96" t="str">
            <v>Diclofenac</v>
          </cell>
        </row>
        <row r="97">
          <cell r="R97" t="str">
            <v>Digoxin</v>
          </cell>
        </row>
        <row r="98">
          <cell r="R98" t="str">
            <v xml:space="preserve">Disinfectant </v>
          </cell>
        </row>
        <row r="99">
          <cell r="R99" t="str">
            <v>Dispensing bags</v>
          </cell>
        </row>
        <row r="100">
          <cell r="R100" t="str">
            <v xml:space="preserve">Doxycycline </v>
          </cell>
        </row>
        <row r="101">
          <cell r="R101" t="str">
            <v>Drape</v>
          </cell>
        </row>
        <row r="102">
          <cell r="R102" t="str">
            <v>Drum</v>
          </cell>
        </row>
        <row r="103">
          <cell r="R103" t="str">
            <v>Eggs</v>
          </cell>
        </row>
        <row r="104">
          <cell r="R104" t="str">
            <v>Epinephrine</v>
          </cell>
        </row>
        <row r="105">
          <cell r="R105" t="str">
            <v>Erythromycin</v>
          </cell>
        </row>
        <row r="106">
          <cell r="R106" t="str">
            <v>Ebola Response -uniform</v>
          </cell>
        </row>
        <row r="107">
          <cell r="R107" t="str">
            <v>Face Shield</v>
          </cell>
        </row>
        <row r="108">
          <cell r="R108" t="str">
            <v>First Aid Kit</v>
          </cell>
        </row>
        <row r="109">
          <cell r="R109" t="str">
            <v>Fluphenazine</v>
          </cell>
        </row>
        <row r="110">
          <cell r="R110" t="str">
            <v>Flashlight</v>
          </cell>
        </row>
        <row r="111">
          <cell r="R111" t="str">
            <v>Folder</v>
          </cell>
        </row>
        <row r="112">
          <cell r="R112" t="str">
            <v>Food</v>
          </cell>
        </row>
        <row r="113">
          <cell r="R113" t="str">
            <v>Forceps</v>
          </cell>
        </row>
        <row r="114">
          <cell r="R114" t="str">
            <v>Formaldehyde</v>
          </cell>
        </row>
        <row r="115">
          <cell r="R115" t="str">
            <v>Fridge</v>
          </cell>
        </row>
        <row r="116">
          <cell r="R116" t="str">
            <v>Fluoxetine</v>
          </cell>
        </row>
        <row r="117">
          <cell r="R117" t="str">
            <v>Furosemide</v>
          </cell>
        </row>
        <row r="118">
          <cell r="R118" t="str">
            <v>Gauze</v>
          </cell>
        </row>
        <row r="119">
          <cell r="R119" t="str">
            <v>Generator</v>
          </cell>
        </row>
        <row r="120">
          <cell r="R120" t="str">
            <v>Gentamicin</v>
          </cell>
        </row>
        <row r="121">
          <cell r="R121" t="str">
            <v>Gentian Violet</v>
          </cell>
        </row>
        <row r="122">
          <cell r="R122" t="str">
            <v>Glibenclamide</v>
          </cell>
        </row>
        <row r="123">
          <cell r="R123" t="str">
            <v>Gloves (Exam)</v>
          </cell>
        </row>
        <row r="124">
          <cell r="R124" t="str">
            <v>Gloves (Gyno)</v>
          </cell>
        </row>
        <row r="125">
          <cell r="R125" t="str">
            <v>Gloves (Heavy)</v>
          </cell>
        </row>
        <row r="126">
          <cell r="R126" t="str">
            <v>Gloves (Surgical)</v>
          </cell>
        </row>
        <row r="127">
          <cell r="R127" t="str">
            <v>Glucose</v>
          </cell>
        </row>
        <row r="128">
          <cell r="R128" t="str">
            <v>Goggles</v>
          </cell>
        </row>
        <row r="129">
          <cell r="R129" t="str">
            <v>Gown</v>
          </cell>
        </row>
        <row r="130">
          <cell r="R130" t="str">
            <v>Griseofulvin</v>
          </cell>
        </row>
        <row r="131">
          <cell r="R131" t="str">
            <v>Hand sanitizer</v>
          </cell>
        </row>
        <row r="132">
          <cell r="R132" t="str">
            <v>Head Cover</v>
          </cell>
        </row>
        <row r="133">
          <cell r="R133" t="str">
            <v>Haloperidol</v>
          </cell>
        </row>
        <row r="134">
          <cell r="R134" t="str">
            <v>Helmet</v>
          </cell>
        </row>
        <row r="135">
          <cell r="R135" t="str">
            <v>Holder for vacuum tube</v>
          </cell>
        </row>
        <row r="136">
          <cell r="R136" t="str">
            <v>Hydralazine</v>
          </cell>
        </row>
        <row r="137">
          <cell r="R137" t="str">
            <v>Hydrochlorothiazide</v>
          </cell>
        </row>
        <row r="138">
          <cell r="R138" t="str">
            <v>Hydrocortisone</v>
          </cell>
        </row>
        <row r="139">
          <cell r="R139" t="str">
            <v>Hyoscine Butylbromide</v>
          </cell>
        </row>
        <row r="140">
          <cell r="R140" t="str">
            <v>Ibuprofen</v>
          </cell>
        </row>
        <row r="141">
          <cell r="R141" t="str">
            <v>Infusion Set</v>
          </cell>
        </row>
        <row r="142">
          <cell r="R142" t="str">
            <v>Iodine Povidine</v>
          </cell>
        </row>
        <row r="143">
          <cell r="R143" t="str">
            <v>IV Cannula</v>
          </cell>
        </row>
        <row r="144">
          <cell r="R144" t="str">
            <v>IRCRC Protective Kit</v>
          </cell>
        </row>
        <row r="145">
          <cell r="R145" t="str">
            <v>Imipramine</v>
          </cell>
        </row>
        <row r="146">
          <cell r="R146" t="str">
            <v>IV Fluid</v>
          </cell>
        </row>
        <row r="147">
          <cell r="R147" t="str">
            <v>IV placement unit</v>
          </cell>
        </row>
        <row r="148">
          <cell r="R148" t="str">
            <v>IV Stand</v>
          </cell>
        </row>
        <row r="149">
          <cell r="R149" t="str">
            <v>Jerry cans</v>
          </cell>
        </row>
        <row r="150">
          <cell r="R150" t="str">
            <v>Juice</v>
          </cell>
        </row>
        <row r="151">
          <cell r="R151" t="str">
            <v>Ketamine</v>
          </cell>
        </row>
        <row r="152">
          <cell r="R152" t="str">
            <v>Kidney Dish</v>
          </cell>
        </row>
        <row r="153">
          <cell r="R153" t="str">
            <v>Knife</v>
          </cell>
        </row>
        <row r="154">
          <cell r="R154" t="str">
            <v>Levetiracetem</v>
          </cell>
        </row>
        <row r="155">
          <cell r="R155" t="str">
            <v>Levofloxacin</v>
          </cell>
        </row>
        <row r="156">
          <cell r="R156" t="str">
            <v>Lidocaine</v>
          </cell>
        </row>
        <row r="157">
          <cell r="R157" t="str">
            <v>Light bulbs</v>
          </cell>
        </row>
        <row r="158">
          <cell r="R158" t="str">
            <v>Light</v>
          </cell>
        </row>
        <row r="159">
          <cell r="R159" t="str">
            <v>Lisinopril</v>
          </cell>
        </row>
        <row r="160">
          <cell r="R160" t="str">
            <v>Lovastatin</v>
          </cell>
        </row>
        <row r="161">
          <cell r="R161" t="str">
            <v>Lubricate</v>
          </cell>
        </row>
        <row r="162">
          <cell r="R162" t="str">
            <v>Lucozade</v>
          </cell>
        </row>
        <row r="163">
          <cell r="R163" t="str">
            <v>Lysol</v>
          </cell>
        </row>
        <row r="164">
          <cell r="R164" t="str">
            <v>Magnisium Trisilicate</v>
          </cell>
        </row>
        <row r="165">
          <cell r="R165" t="str">
            <v>Mask</v>
          </cell>
        </row>
        <row r="166">
          <cell r="R166" t="str">
            <v>Mattress</v>
          </cell>
        </row>
        <row r="167">
          <cell r="R167" t="str">
            <v>Mebendazole</v>
          </cell>
        </row>
        <row r="168">
          <cell r="R168" t="str">
            <v>Megaphone</v>
          </cell>
        </row>
        <row r="169">
          <cell r="R169" t="str">
            <v>Metformin</v>
          </cell>
        </row>
        <row r="170">
          <cell r="R170" t="str">
            <v>Methyldopa</v>
          </cell>
        </row>
        <row r="171">
          <cell r="R171" t="str">
            <v>Methylergomatrine</v>
          </cell>
        </row>
        <row r="172">
          <cell r="R172" t="str">
            <v>Metoclopramide</v>
          </cell>
        </row>
        <row r="173">
          <cell r="R173" t="str">
            <v>Metronidazole</v>
          </cell>
        </row>
        <row r="174">
          <cell r="R174" t="str">
            <v>Miconazole</v>
          </cell>
        </row>
        <row r="175">
          <cell r="R175" t="str">
            <v>Microscope slides</v>
          </cell>
        </row>
        <row r="176">
          <cell r="R176" t="str">
            <v>Milk</v>
          </cell>
        </row>
        <row r="177">
          <cell r="R177" t="str">
            <v>Mirror</v>
          </cell>
        </row>
        <row r="178">
          <cell r="R178" t="str">
            <v>Mobile Suction Device</v>
          </cell>
        </row>
        <row r="179">
          <cell r="R179" t="str">
            <v>Morphine Sulp,inj</v>
          </cell>
        </row>
        <row r="180">
          <cell r="R180" t="str">
            <v>Mosquito repellent</v>
          </cell>
        </row>
        <row r="181">
          <cell r="R181" t="str">
            <v>Motorbike + Helmet</v>
          </cell>
        </row>
        <row r="182">
          <cell r="R182" t="str">
            <v>Motor bikes</v>
          </cell>
        </row>
        <row r="183">
          <cell r="R183" t="str">
            <v>Motorbike jacket</v>
          </cell>
        </row>
        <row r="184">
          <cell r="R184" t="str">
            <v>Needle</v>
          </cell>
        </row>
        <row r="185">
          <cell r="R185" t="str">
            <v>Nifedipine</v>
          </cell>
        </row>
        <row r="186">
          <cell r="R186" t="str">
            <v>Nystatin</v>
          </cell>
        </row>
        <row r="187">
          <cell r="R187" t="str">
            <v>Ofloxacin</v>
          </cell>
        </row>
        <row r="188">
          <cell r="R188" t="str">
            <v>Olanzapine</v>
          </cell>
        </row>
        <row r="189">
          <cell r="R189" t="str">
            <v>Omeprazole</v>
          </cell>
        </row>
        <row r="190">
          <cell r="R190" t="str">
            <v>ORS</v>
          </cell>
        </row>
        <row r="191">
          <cell r="R191" t="str">
            <v>Ovaltine</v>
          </cell>
        </row>
        <row r="192">
          <cell r="R192" t="str">
            <v>Overalls</v>
          </cell>
        </row>
        <row r="193">
          <cell r="R193" t="str">
            <v>Oxytocin</v>
          </cell>
        </row>
        <row r="194">
          <cell r="R194" t="str">
            <v>Pads</v>
          </cell>
        </row>
        <row r="195">
          <cell r="R195" t="str">
            <v>Panpus</v>
          </cell>
        </row>
        <row r="196">
          <cell r="R196" t="str">
            <v>Paper</v>
          </cell>
        </row>
        <row r="197">
          <cell r="R197" t="str">
            <v>Paracetamol</v>
          </cell>
        </row>
        <row r="198">
          <cell r="R198" t="str">
            <v>Paroxetine</v>
          </cell>
        </row>
        <row r="199">
          <cell r="R199" t="str">
            <v>Paracheck</v>
          </cell>
        </row>
        <row r="200">
          <cell r="R200" t="str">
            <v>Peanut Butter</v>
          </cell>
        </row>
        <row r="201">
          <cell r="R201" t="str">
            <v>Peas</v>
          </cell>
        </row>
        <row r="202">
          <cell r="R202" t="str">
            <v>Penicillin</v>
          </cell>
        </row>
        <row r="203">
          <cell r="R203" t="str">
            <v>Pens</v>
          </cell>
        </row>
        <row r="204">
          <cell r="R204" t="str">
            <v>Pentacozine</v>
          </cell>
        </row>
        <row r="205">
          <cell r="R205" t="str">
            <v>Phenobarbital</v>
          </cell>
        </row>
        <row r="206">
          <cell r="R206" t="str">
            <v>Phenoxymethylpenicillin</v>
          </cell>
        </row>
        <row r="207">
          <cell r="R207" t="str">
            <v>Plate</v>
          </cell>
        </row>
        <row r="208">
          <cell r="R208" t="str">
            <v>Polyvidone</v>
          </cell>
        </row>
        <row r="209">
          <cell r="R209" t="str">
            <v>Potato</v>
          </cell>
        </row>
        <row r="210">
          <cell r="R210" t="str">
            <v>PPE Set</v>
          </cell>
        </row>
        <row r="211">
          <cell r="R211" t="str">
            <v>PPE Hood</v>
          </cell>
        </row>
        <row r="212">
          <cell r="R212" t="str">
            <v>Prednisolone</v>
          </cell>
        </row>
        <row r="213">
          <cell r="R213" t="str">
            <v>Promethazine</v>
          </cell>
        </row>
        <row r="214">
          <cell r="R214" t="str">
            <v>Quinine Sulphate</v>
          </cell>
        </row>
        <row r="215">
          <cell r="R215" t="str">
            <v>Quinine (Antimalarial)</v>
          </cell>
        </row>
        <row r="216">
          <cell r="R216" t="str">
            <v>Rain Gear</v>
          </cell>
        </row>
        <row r="217">
          <cell r="R217" t="str">
            <v>Rescue Sheet</v>
          </cell>
        </row>
        <row r="218">
          <cell r="R218" t="str">
            <v>Resucitator</v>
          </cell>
        </row>
        <row r="219">
          <cell r="R219" t="str">
            <v xml:space="preserve">RexoGuard Antiseptic </v>
          </cell>
        </row>
        <row r="220">
          <cell r="R220" t="str">
            <v>Rice</v>
          </cell>
        </row>
        <row r="221">
          <cell r="R221" t="str">
            <v>Ringer's Lactate</v>
          </cell>
        </row>
        <row r="222">
          <cell r="R222" t="str">
            <v>Risperidone</v>
          </cell>
        </row>
        <row r="223">
          <cell r="R223" t="str">
            <v>Rope</v>
          </cell>
        </row>
        <row r="224">
          <cell r="R224" t="str">
            <v>Suction Device</v>
          </cell>
        </row>
        <row r="225">
          <cell r="R225" t="str">
            <v>Safety Box</v>
          </cell>
        </row>
        <row r="226">
          <cell r="R226" t="str">
            <v>Safety Glide</v>
          </cell>
        </row>
        <row r="227">
          <cell r="R227" t="str">
            <v>Salbutamol</v>
          </cell>
        </row>
        <row r="228">
          <cell r="R228" t="str">
            <v>Sample Carrier</v>
          </cell>
        </row>
        <row r="229">
          <cell r="R229" t="str">
            <v>Sardines</v>
          </cell>
        </row>
        <row r="230">
          <cell r="R230" t="str">
            <v>Scalp vein infusion set</v>
          </cell>
        </row>
        <row r="231">
          <cell r="R231" t="str">
            <v>Scissors</v>
          </cell>
        </row>
        <row r="232">
          <cell r="R232" t="str">
            <v>Scrubs</v>
          </cell>
        </row>
        <row r="233">
          <cell r="R233" t="str">
            <v>Selenium</v>
          </cell>
        </row>
        <row r="234">
          <cell r="R234" t="str">
            <v>Settling Tank Kit</v>
          </cell>
        </row>
        <row r="235">
          <cell r="R235" t="str">
            <v>Shampoo</v>
          </cell>
        </row>
        <row r="236">
          <cell r="R236" t="str">
            <v>Sharps container</v>
          </cell>
        </row>
        <row r="237">
          <cell r="R237" t="str">
            <v>Sheeting (Plastic)</v>
          </cell>
        </row>
        <row r="238">
          <cell r="R238" t="str">
            <v>Shoe Cover</v>
          </cell>
        </row>
        <row r="239">
          <cell r="R239" t="str">
            <v>Silver Sulfadiazine</v>
          </cell>
        </row>
        <row r="240">
          <cell r="R240" t="str">
            <v>Slippers</v>
          </cell>
        </row>
        <row r="241">
          <cell r="R241" t="str">
            <v>Soap</v>
          </cell>
        </row>
        <row r="242">
          <cell r="R242" t="str">
            <v>Sodium Bicarbonate</v>
          </cell>
        </row>
        <row r="243">
          <cell r="R243" t="str">
            <v>Sodium Chloride</v>
          </cell>
        </row>
        <row r="244">
          <cell r="R244" t="str">
            <v xml:space="preserve">Sodium dichloroisocyan dihydrate </v>
          </cell>
        </row>
        <row r="245">
          <cell r="R245" t="str">
            <v>Soft Drinks</v>
          </cell>
        </row>
        <row r="246">
          <cell r="R246" t="str">
            <v>Specimen Handling Container</v>
          </cell>
        </row>
        <row r="247">
          <cell r="R247" t="str">
            <v>Sphygmomanometer</v>
          </cell>
        </row>
        <row r="248">
          <cell r="R248" t="str">
            <v>Spironolactone</v>
          </cell>
        </row>
        <row r="249">
          <cell r="R249" t="str">
            <v>sponge</v>
          </cell>
        </row>
        <row r="250">
          <cell r="R250" t="str">
            <v>Spoons</v>
          </cell>
        </row>
        <row r="251">
          <cell r="R251" t="str">
            <v>Sprayer</v>
          </cell>
        </row>
        <row r="252">
          <cell r="R252" t="str">
            <v>Stand cover</v>
          </cell>
        </row>
        <row r="253">
          <cell r="R253" t="str">
            <v>Stethoscope</v>
          </cell>
        </row>
        <row r="254">
          <cell r="R254" t="str">
            <v>Stool Examination Kit</v>
          </cell>
        </row>
        <row r="255">
          <cell r="R255" t="str">
            <v>Stretcher</v>
          </cell>
        </row>
        <row r="256">
          <cell r="R256" t="str">
            <v>Sugar</v>
          </cell>
        </row>
        <row r="257">
          <cell r="R257" t="str">
            <v>Suture</v>
          </cell>
        </row>
        <row r="258">
          <cell r="R258" t="str">
            <v>Swab</v>
          </cell>
        </row>
        <row r="259">
          <cell r="R259" t="str">
            <v>Syringe</v>
          </cell>
        </row>
        <row r="260">
          <cell r="R260" t="str">
            <v>Syringe Tip Cap</v>
          </cell>
        </row>
        <row r="261">
          <cell r="R261" t="str">
            <v xml:space="preserve">Table Instrument Wheels </v>
          </cell>
        </row>
        <row r="262">
          <cell r="R262" t="str">
            <v>Talcum powder</v>
          </cell>
        </row>
        <row r="263">
          <cell r="R263" t="str">
            <v>Tape</v>
          </cell>
        </row>
        <row r="264">
          <cell r="R264" t="str">
            <v>Tarpaulin</v>
          </cell>
        </row>
        <row r="265">
          <cell r="R265" t="str">
            <v>Tent</v>
          </cell>
        </row>
        <row r="266">
          <cell r="R266" t="str">
            <v>Test</v>
          </cell>
        </row>
        <row r="267">
          <cell r="R267" t="str">
            <v>Tetanus Antitoxin</v>
          </cell>
        </row>
        <row r="268">
          <cell r="R268" t="str">
            <v>Tetracycline Hydrochloride Ointment</v>
          </cell>
        </row>
        <row r="269">
          <cell r="R269" t="str">
            <v>Thermometer</v>
          </cell>
        </row>
        <row r="270">
          <cell r="R270" t="str">
            <v>Thioridazine</v>
          </cell>
        </row>
        <row r="271">
          <cell r="R271" t="str">
            <v>Tie</v>
          </cell>
        </row>
        <row r="272">
          <cell r="R272" t="str">
            <v>Toilet Paper</v>
          </cell>
        </row>
        <row r="273">
          <cell r="R273" t="str">
            <v>Tongue Depressor</v>
          </cell>
        </row>
        <row r="274">
          <cell r="R274" t="str">
            <v>Tourniquet</v>
          </cell>
        </row>
        <row r="275">
          <cell r="R275" t="str">
            <v>Towel</v>
          </cell>
        </row>
        <row r="276">
          <cell r="R276" t="str">
            <v>Tramadol</v>
          </cell>
        </row>
        <row r="277">
          <cell r="R277" t="str">
            <v>Tramadol Chlorhydrate</v>
          </cell>
        </row>
        <row r="278">
          <cell r="R278" t="str">
            <v>Trash Bag</v>
          </cell>
        </row>
        <row r="279">
          <cell r="R279" t="str">
            <v>Trash can</v>
          </cell>
        </row>
        <row r="280">
          <cell r="R280" t="str">
            <v>Tray</v>
          </cell>
        </row>
        <row r="281">
          <cell r="R281" t="str">
            <v>Triple packing for transport</v>
          </cell>
        </row>
        <row r="282">
          <cell r="R282" t="str">
            <v>Tub</v>
          </cell>
        </row>
        <row r="283">
          <cell r="R283" t="str">
            <v>Tube</v>
          </cell>
        </row>
        <row r="284">
          <cell r="R284" t="str">
            <v>Tubing</v>
          </cell>
        </row>
        <row r="285">
          <cell r="R285" t="str">
            <v>UV sterilization Light</v>
          </cell>
        </row>
        <row r="286">
          <cell r="R286" t="str">
            <v>Vacutainer</v>
          </cell>
        </row>
        <row r="287">
          <cell r="R287" t="str">
            <v>Vehicle</v>
          </cell>
        </row>
        <row r="288">
          <cell r="R288" t="str">
            <v>Vitamin (Multi)</v>
          </cell>
        </row>
        <row r="289">
          <cell r="R289" t="str">
            <v>Vitamin A</v>
          </cell>
        </row>
        <row r="290">
          <cell r="R290" t="str">
            <v>Vitamin B</v>
          </cell>
        </row>
        <row r="291">
          <cell r="R291" t="str">
            <v>Vitamin C</v>
          </cell>
        </row>
        <row r="292">
          <cell r="R292" t="str">
            <v>Vitamin K1</v>
          </cell>
        </row>
        <row r="293">
          <cell r="R293" t="str">
            <v>Water</v>
          </cell>
        </row>
        <row r="294">
          <cell r="R294" t="str">
            <v>Water Bladder Kit</v>
          </cell>
        </row>
        <row r="295">
          <cell r="R295" t="str">
            <v>Water Purification Tablet</v>
          </cell>
        </row>
        <row r="296">
          <cell r="R296" t="str">
            <v>Water for Injection</v>
          </cell>
        </row>
        <row r="297">
          <cell r="R297" t="str">
            <v>Water Treatment Unit</v>
          </cell>
        </row>
        <row r="298">
          <cell r="R298" t="str">
            <v>Wheelchair</v>
          </cell>
        </row>
        <row r="299">
          <cell r="R299" t="str">
            <v>Women's Dresses</v>
          </cell>
        </row>
        <row r="300">
          <cell r="R300" t="str">
            <v>Zinc Sulfate</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FAQs"/>
      <sheetName val="Manager G&amp;A AvB Comparison"/>
      <sheetName val="List"/>
      <sheetName val="Template"/>
      <sheetName val="Data"/>
    </sheetNames>
    <sheetDataSet>
      <sheetData sheetId="0" refreshError="1"/>
      <sheetData sheetId="1" refreshError="1"/>
      <sheetData sheetId="2" refreshError="1">
        <row r="5">
          <cell r="B5" t="str">
            <v>Allen - 8888.0014 - Science Facilitation Dept. (FCO 16)</v>
          </cell>
        </row>
        <row r="6">
          <cell r="B6" t="str">
            <v>Bharti - 8888.0744 - Strategic Development &amp; Communications - General (FCO 990285)</v>
          </cell>
        </row>
        <row r="7">
          <cell r="B7" t="str">
            <v>Cancel - 8888.0021 - Regulatory Affairs (FCO 25)</v>
          </cell>
        </row>
        <row r="8">
          <cell r="B8" t="str">
            <v>Cancel - 8888.0056 - Management of FHI Policies, Procedures, and SOPs (FCO 80)</v>
          </cell>
        </row>
        <row r="9">
          <cell r="B9" t="str">
            <v>Cancel - 8888.0059 - Internal Audit and Compliance (FCO 84)</v>
          </cell>
        </row>
        <row r="10">
          <cell r="B10" t="str">
            <v>Cancel*** - 8888.0051 - Programmatic Technical Assistance in Research Ethics (FCO 60)</v>
          </cell>
        </row>
        <row r="11">
          <cell r="B11" t="str">
            <v>Carter - 8888.0016 - PQC Home Dept (FCO 18)</v>
          </cell>
        </row>
        <row r="12">
          <cell r="B12" t="str">
            <v>Carter - 8888.0091 - Test Capacity Development &amp; Enhancement (FCO 1057)</v>
          </cell>
        </row>
        <row r="13">
          <cell r="B13" t="str">
            <v>Crotty - 8888.0746 - SDC - Communications - General (FCO 990287)</v>
          </cell>
        </row>
        <row r="14">
          <cell r="B14" t="str">
            <v>Crotty*** - 8888.0023 - External Relations (FCO 27)</v>
          </cell>
        </row>
        <row r="15">
          <cell r="B15" t="str">
            <v>Crotty*** - 8888.0075 - Information Programs (FCO 170)</v>
          </cell>
        </row>
        <row r="16">
          <cell r="B16" t="str">
            <v>Crotty*** - 8888.0580 - USA: TM Contract between FHI and the Write Effect (FCO 990237)</v>
          </cell>
        </row>
        <row r="17">
          <cell r="B17" t="str">
            <v>Crotty*** - 8888.0754 - Events - General (FCO 990295)</v>
          </cell>
        </row>
        <row r="18">
          <cell r="B18" t="str">
            <v>Davis - 8888.0070 - Global Research Services Dept. (FCO 149)</v>
          </cell>
        </row>
        <row r="19">
          <cell r="B19" t="str">
            <v>Davis - 8888.0080 - Research Services Training Initiative (FCO 1022)</v>
          </cell>
        </row>
        <row r="20">
          <cell r="B20" t="str">
            <v>Dennison - 8888.0745 - SDC - Business Development - General (FCO 990286)</v>
          </cell>
        </row>
        <row r="21">
          <cell r="B21" t="str">
            <v>Dennison*** - 8888.0022 - Proposals Development (FCO 26)</v>
          </cell>
        </row>
        <row r="22">
          <cell r="B22" t="str">
            <v>Dennison*** - 8888.0058 - Resource Development Home Department (FCO 83)</v>
          </cell>
        </row>
        <row r="23">
          <cell r="B23" t="str">
            <v>Dennison*** - 8888.0061 - PHP Executive Office (FCO 100)</v>
          </cell>
        </row>
        <row r="24">
          <cell r="B24" t="str">
            <v>Dennison*** - 8888.0062 - Resource Development - Systems &amp; Procedures (FCO 101)</v>
          </cell>
        </row>
        <row r="25">
          <cell r="B25" t="str">
            <v>Dennison*** - 8888.0121 - Business Development (FCO 1118)</v>
          </cell>
        </row>
        <row r="26">
          <cell r="B26" t="str">
            <v>Dennison*** - 8888.0160 - RDER Proposal Development (FCO 990018)</v>
          </cell>
        </row>
        <row r="27">
          <cell r="B27" t="str">
            <v>Dennison*** - 8888.0170 - Global: DOD Related Activities (FCO 990030)</v>
          </cell>
        </row>
        <row r="28">
          <cell r="B28" t="str">
            <v>Dennison*** - 8888.0171 - Vietnam: USAID Vietnam: Changing Sexual Norms Among Young Men in Vietnam (FCO 990031)</v>
          </cell>
        </row>
        <row r="29">
          <cell r="B29" t="str">
            <v>Dennison*** - 8888.0177 - Malawi: Annual Program Statement for HIV/AIDS Prevention (FCO 990037)</v>
          </cell>
        </row>
        <row r="30">
          <cell r="B30" t="str">
            <v>Dennison*** - 8888.0199 - Global Fund for AIDS, TB and Malaria (GFATM) (FCO 990060)</v>
          </cell>
        </row>
        <row r="31">
          <cell r="B31" t="str">
            <v>Dennison*** - 8888.0217 - CDC:Providing High Quality HIV/AIDS Care &amp; Treatment in Guyana (FCO 990078)</v>
          </cell>
        </row>
        <row r="32">
          <cell r="B32" t="str">
            <v>Dennison*** - 8888.0291 - Worldwide: Proposal Development (FCO 993200)</v>
          </cell>
        </row>
        <row r="33">
          <cell r="B33" t="str">
            <v>Dennison*** - 8888.0327 - Development of Two Vaccine Trial Proposals Baxter Biosciences (FCO 993031)</v>
          </cell>
        </row>
        <row r="34">
          <cell r="B34" t="str">
            <v>Dennison*** - 8888.0370 - CLOSED Kenya: Gates/OGAC Kenya: Partnership for HIV-free Generation (FCO 990206)</v>
          </cell>
        </row>
        <row r="35">
          <cell r="B35" t="str">
            <v>Dennison*** - 8888.0375 - Laboratory Support and Technical Assistance (FCO 993044)</v>
          </cell>
        </row>
        <row r="36">
          <cell r="B36" t="str">
            <v>Dennison*** - 8888.0379 - Project SEARCH IQC RFTOP for OVC Research &amp; Evaluation (FCO 993046)</v>
          </cell>
        </row>
        <row r="37">
          <cell r="B37" t="str">
            <v>Dennison*** - 8888.0390 - General Proposal Development (FCO 42)</v>
          </cell>
        </row>
        <row r="38">
          <cell r="B38" t="str">
            <v>Dennison*** - 8888.0394 - Kenya Essential Health Services Proposal (FCO 49)</v>
          </cell>
        </row>
        <row r="39">
          <cell r="B39" t="str">
            <v>Dennison*** - 8888.0400 - Measure Proposal (FCO 70)</v>
          </cell>
        </row>
        <row r="40">
          <cell r="B40" t="str">
            <v>Dennison*** - 8888.0427 - DFID EOI for Zambia (FCO 122)</v>
          </cell>
        </row>
        <row r="41">
          <cell r="B41" t="str">
            <v>Dennison*** - 8888.0429 - Ghana Health Service (FCO 120)</v>
          </cell>
        </row>
        <row r="42">
          <cell r="B42" t="str">
            <v>Dennison*** - 8888.0457 - Cote dIvoire: Rapid Expansion of HIV/AIDS Activities (FCO 185)</v>
          </cell>
        </row>
        <row r="43">
          <cell r="B43" t="str">
            <v>Dennison*** - 8888.0463 - USAID - TB Control (FCO 193)</v>
          </cell>
        </row>
        <row r="44">
          <cell r="B44" t="str">
            <v>Dennison*** - 8888.0488 - MMV Trials Proposal (FCO 1063)</v>
          </cell>
        </row>
        <row r="45">
          <cell r="B45" t="str">
            <v>Dennison*** - 8888.0524 - TASC II-Obidairo (FCO 63)</v>
          </cell>
        </row>
        <row r="46">
          <cell r="B46" t="str">
            <v>Dennison*** - 8888.0552 - Prevention Research w/HIV+ Individuals (R01) (FCO 993061)</v>
          </cell>
        </row>
        <row r="47">
          <cell r="B47" t="str">
            <v>Dennison*** - 8888.0562 - Botswana: USAID/TASC 3 Botswana: HIV Prevention for MARPAROCB (FCO 990228)</v>
          </cell>
        </row>
        <row r="48">
          <cell r="B48" t="str">
            <v>Dennison*** - 8888.0572 - Methodology &amp; Measurement in the Behavioral &amp; Social Sciences(R21) (FCO 993070)</v>
          </cell>
        </row>
        <row r="49">
          <cell r="B49" t="str">
            <v>Dennison*** - 8888.0590 - CLOSED:GA  AP Lab Strngthng Vietnam Phase II (FCO 993076)</v>
          </cell>
        </row>
        <row r="50">
          <cell r="B50" t="str">
            <v>Dennison*** - 8888.0593 - GA Gates Grand Challenges - Nipple Shield (FCO 993078)</v>
          </cell>
        </row>
        <row r="51">
          <cell r="B51" t="str">
            <v>Dennison*** - 8888.0603 - GA  Sprt Clin Res for Diag/Treat TB (FCO 993084)</v>
          </cell>
        </row>
        <row r="52">
          <cell r="B52" t="str">
            <v>Dennison*** - 8888.0606 - Zambia: USAID Zambia: Public Sector HIV Delivery Support (FCO 990248)</v>
          </cell>
        </row>
        <row r="53">
          <cell r="B53" t="str">
            <v>Dennison*** - 8888.0656 - GA Using Systems Science Methodologies (FCO 993094)</v>
          </cell>
        </row>
        <row r="54">
          <cell r="B54" t="str">
            <v>Dennison*** - 8888.0658 - Vietnam: ADB: Cambodia &amp; Vietnam HIV Prev and Infrastructure (FCO 990254)</v>
          </cell>
        </row>
        <row r="55">
          <cell r="B55" t="str">
            <v>Dennison*** - 8888.0659 - GA Merck- Gardasil Vaccine Trial (FCO 993096)</v>
          </cell>
        </row>
        <row r="56">
          <cell r="B56" t="str">
            <v>Dennison*** - 8888.0666 - GA Improve Contraception Adherence via Mobile Tech (FCO 993105)</v>
          </cell>
        </row>
        <row r="57">
          <cell r="B57" t="str">
            <v>Dennison*** - 8888.0668 - CLOSED:GA Elicitation of Nonverbal Behaviors (FCO 993103)</v>
          </cell>
        </row>
        <row r="58">
          <cell r="B58" t="str">
            <v>Dennison*** - 8888.0675 - GA Question Behavior  Reactance Effects Condom Use (FCO 993109)</v>
          </cell>
        </row>
        <row r="59">
          <cell r="B59" t="str">
            <v>Dennison*** - 8888.0677 - CLOSED: Establishing an Evidence Base for Focus Group (FCO 993110)</v>
          </cell>
        </row>
        <row r="60">
          <cell r="B60" t="str">
            <v>Dennison*** - 8888.0688 - CLOSED: Efficacy &amp; Safety of Levonorgestrel (FCO 993115)</v>
          </cell>
        </row>
        <row r="61">
          <cell r="B61" t="str">
            <v>Dennison*** - 8888.0691 - CLOSED:GA Proposal: NIH CROMS (FCO 993117)</v>
          </cell>
        </row>
        <row r="62">
          <cell r="B62" t="str">
            <v>Dennison*** - 8888.0693 - CLOSED Rwanda: CDC Rwanda: MARPS in Rwanda under PEPFAR (FCO 990265)</v>
          </cell>
        </row>
        <row r="63">
          <cell r="B63" t="str">
            <v>Dennison*** - 8888.0694 - CLOSED: Molecular Surveillance of Drug Resistant Malaria (FCO 993118)</v>
          </cell>
        </row>
        <row r="64">
          <cell r="B64" t="str">
            <v>Dennison*** - 8888.0695 - GA Clincial Trial of Two Circumcision Techniques (FCO 993119)</v>
          </cell>
        </row>
        <row r="65">
          <cell r="B65" t="str">
            <v>Dennison*** - 8888.0701 - CLOSED Vietnam: USAID/TASC3 Vietnam: ID &amp; Reduce Risk of Influenza (FCO 990268)</v>
          </cell>
        </row>
        <row r="66">
          <cell r="B66" t="str">
            <v>Dennison*** - 8888.0702 - CLOSED South Africa: USAID/WADA GDA South Africa: Water &amp; San Actvties (FCO 990269)</v>
          </cell>
        </row>
        <row r="67">
          <cell r="B67" t="str">
            <v>Dennison*** - 8888.0705 - Uganda: USAID Uganda: District Based HIV/TB Program (FCO 990271)</v>
          </cell>
        </row>
        <row r="68">
          <cell r="B68" t="str">
            <v>Dennison*** - 8888.0706 - Ghana: USAID Ghana: AIDSTAR 1 HIV/AIDS Service DS Prog (FCO 990272)</v>
          </cell>
        </row>
        <row r="69">
          <cell r="B69" t="str">
            <v>Dennison*** - 8888.0707 - CLOSED DR Congo: USAID AIDSTAR II: Integrated HIV/AIDS Program (FCO 990273)</v>
          </cell>
        </row>
        <row r="70">
          <cell r="B70" t="str">
            <v>Dennison*** - 8888.0710 - CLOSED:Understanding Fertility/Risk Reduction Intentions (FCO 993126)</v>
          </cell>
        </row>
        <row r="71">
          <cell r="B71" t="str">
            <v>Dennison*** - 8888.0711 - GA Merck: Local Sourcing Project (FCO 993128)</v>
          </cell>
        </row>
        <row r="72">
          <cell r="B72" t="str">
            <v>Dennison*** - 8888.0712 - CLOSED Global: USAID Global: SHOPS (FCO 990274)</v>
          </cell>
        </row>
        <row r="73">
          <cell r="B73" t="str">
            <v>Dennison*** - 8888.0714 - CLOSED Sudan: USAID Sudan: Sudan HIV/AIDS Program (SHAP) (FCO 990276)</v>
          </cell>
        </row>
        <row r="74">
          <cell r="B74" t="str">
            <v>Dennison*** - 8888.0715 - CLOSED:Global Health Tuberculosis IQC (FCO 993127)</v>
          </cell>
        </row>
        <row r="75">
          <cell r="B75" t="str">
            <v>Dennison*** - 8888.0724 - GA Health Policy Initiative (HPI) IQC (FCO 993129)</v>
          </cell>
        </row>
        <row r="76">
          <cell r="B76" t="str">
            <v>Dennison*** - 8888.0725 - Mozambique: USAID Mozambique: Clinical HIV/AIDS Svcs (CHASS) (FCO 990281)</v>
          </cell>
        </row>
        <row r="77">
          <cell r="B77" t="str">
            <v>Dennison*** - 8888.0726 - GA Collection of HCV Samples fm Methadone Clinics (FCO 993130)</v>
          </cell>
        </row>
        <row r="78">
          <cell r="B78" t="str">
            <v>Dennison*** - 8888.0727 - CLOSED Malawi: USAID Malawi: Targeted Supplemental Nutrition (FCO 990282)</v>
          </cell>
        </row>
        <row r="79">
          <cell r="B79" t="str">
            <v>Dennison*** - 8888.0729 - CLOSED:Urban Reproductive Health Initiative (FCO 993131)</v>
          </cell>
        </row>
        <row r="80">
          <cell r="B80" t="str">
            <v>Dennison*** - 8888.0730 - Tanzania: USAID Tanzania: Strengthening the Capacity of LGA (FCO 990284)</v>
          </cell>
        </row>
        <row r="81">
          <cell r="B81" t="str">
            <v>Dennison*** - 8888.0731 - GA Prevention of Infection w/ HSV-2 in Women (FCO 993132)</v>
          </cell>
        </row>
        <row r="82">
          <cell r="B82" t="str">
            <v>Dennison*** - 8888.0732 - CLOSED:GA Characterizing Sexual Networks &amp; HIV Risks (FCO 993133)</v>
          </cell>
        </row>
        <row r="83">
          <cell r="B83" t="str">
            <v>Dennison*** - 8888.0733 - CLOSED:GA Adherence for Life -II Study (FCO 993134)</v>
          </cell>
        </row>
        <row r="84">
          <cell r="B84" t="str">
            <v>Dennison*** - 8888.0734 - CLOSED:GA Reproductive Health &amp; Family Planning (FCO 993135)</v>
          </cell>
        </row>
        <row r="85">
          <cell r="B85" t="str">
            <v>Dennison*** - 8888.0740 - Malaria Action Program for States (FCO 990296)</v>
          </cell>
        </row>
        <row r="86">
          <cell r="B86" t="str">
            <v>Dennison*** - 8888.0741 - GA HIV Treatment Adherence Research (FCO 993136)</v>
          </cell>
        </row>
        <row r="87">
          <cell r="B87" t="str">
            <v>Dennison*** - 8888.0742 - GA Gates Grand Challenge Exploration (FCO 993137)</v>
          </cell>
        </row>
        <row r="88">
          <cell r="B88" t="str">
            <v>Dennison*** - 8888.0743 - CLOSED GlaxoSK Ghana: GSK Malaria Community Program (FCO 990297)</v>
          </cell>
        </row>
        <row r="89">
          <cell r="B89" t="str">
            <v>Dennison*** - 8888.0747 - SDC - Proposal Development - General (FCO 990288)</v>
          </cell>
        </row>
        <row r="90">
          <cell r="B90" t="str">
            <v>Dennison*** - 8888.0748 - SDC - Business Planning &amp; Strategy - General (FCO 990289)</v>
          </cell>
        </row>
        <row r="91">
          <cell r="B91" t="str">
            <v>Dennison*** - 8888.0749 - CLOSED SDC - Client Relations - General (FCO 990290)</v>
          </cell>
        </row>
        <row r="92">
          <cell r="B92" t="str">
            <v>Dennison*** - 8888.0750 - USAID - General (FCO 990291)</v>
          </cell>
        </row>
        <row r="93">
          <cell r="B93" t="str">
            <v>Dennison*** - 8888.0751 - National Institutes of Health (NIH) - General (FCO 990292)</v>
          </cell>
        </row>
        <row r="94">
          <cell r="B94" t="str">
            <v>Dennison*** - 8888.0752 - Centers for Disease Control (CDC) - General (FCO 990293)</v>
          </cell>
        </row>
        <row r="95">
          <cell r="B95" t="str">
            <v>Dennison*** - 8888.0753 - Gates Foundation - General (FCO 990294)</v>
          </cell>
        </row>
        <row r="96">
          <cell r="B96" t="str">
            <v>Dennison*** - 8888.0756 - Government of Botswana: Alcohol Levy (FCO 990298)</v>
          </cell>
        </row>
        <row r="97">
          <cell r="B97" t="str">
            <v>Dennison*** - 8888.0761 - Multi-Country Randomized Controlled Trial (FCO 993138)</v>
          </cell>
        </row>
        <row r="98">
          <cell r="B98" t="str">
            <v>Dennison*** - 8888.0762 - USAID Uganda: Technical Management Agent (FCO 990299)</v>
          </cell>
        </row>
        <row r="99">
          <cell r="B99" t="str">
            <v>Dennison*** - 8888.0763 - Hasbro Children's Fund - Ethiopia, Kenya, &amp; Malawi (FCO 990303)</v>
          </cell>
        </row>
        <row r="100">
          <cell r="B100" t="str">
            <v>Dennison*** - 8888.0764 - CLOSED:Phase I Study for Hepatitis C Treatment (FCO 993139)</v>
          </cell>
        </row>
        <row r="101">
          <cell r="B101" t="str">
            <v>Dennison*** - 8888.0766 - CDC/IDIQ Global: Technical Assistance for Center for Global Health (FCO 990305)</v>
          </cell>
        </row>
        <row r="102">
          <cell r="B102" t="str">
            <v>Dennison*** - 8888.0768 - Building Sustainable Community Infrastructure (FCO 993140)</v>
          </cell>
        </row>
        <row r="103">
          <cell r="B103" t="str">
            <v>Dennison*** - 8888.0771 - GSA-Mission Oriented Business Integrated Services (FCO 993141)</v>
          </cell>
        </row>
        <row r="104">
          <cell r="B104" t="str">
            <v>Dennison*** - 8888.0772 - USAID/AIDSTAR Kenya: PFA HIV-FG (FCO 990307)</v>
          </cell>
        </row>
        <row r="105">
          <cell r="B105" t="str">
            <v>Dennison*** - 8888.0773 - IFC Global: IFC Against AIDS Program CPE (FCO 990308)</v>
          </cell>
        </row>
        <row r="106">
          <cell r="B106" t="str">
            <v>Dennison*** - 8888.0774 - NIH Collaborative HIV/AIDS Studies-Mid. East &amp; No. Africa (FCO 993142)</v>
          </cell>
        </row>
        <row r="107">
          <cell r="B107" t="str">
            <v>Dennison*** - 8888.0775 - Multiple Concurrent Partnerships Campaign Impact Evaluation Study Design (FCO 993143)</v>
          </cell>
        </row>
        <row r="108">
          <cell r="B108" t="str">
            <v>Dennison*** - 8888.0776 - GAC: Size Est &amp; Integ BBSS among PSW &amp; Clients (FCO 990309)</v>
          </cell>
        </row>
        <row r="109">
          <cell r="B109" t="str">
            <v>Dennison*** - 8888.0777 - NIH Long-Acting Reversible Contra.:New Research Reduce Unintended Pregnancy Prop. (FCO 993144)</v>
          </cell>
        </row>
        <row r="110">
          <cell r="B110" t="str">
            <v>Dennison*** - 8888.0779 - Strengthening TB &amp; HIV/AIDS-Uganda Prop. (FCO 993146)</v>
          </cell>
        </row>
        <row r="111">
          <cell r="B111" t="str">
            <v>Dennison*** - 8888.0780 - NIH Roadmap Transformative Research Prop. (FCO 993145)</v>
          </cell>
        </row>
        <row r="112">
          <cell r="B112" t="str">
            <v>Dennison*** - 8888.0781 - USAID/TASC3 Zambia: Zambia Led Prevention Initiative Program (FCO 990311)</v>
          </cell>
        </row>
        <row r="113">
          <cell r="B113" t="str">
            <v>Dennison*** - 8888.0782 - USAID Tanzania: Tanzania COAV Children Program (FCO 990312)</v>
          </cell>
        </row>
        <row r="114">
          <cell r="B114" t="str">
            <v>Dennison*** - 8888.0783 - USAID South Africa: HIV/AIDS Sexual Prevention Program (FCO 990313)</v>
          </cell>
        </row>
        <row r="115">
          <cell r="B115" t="str">
            <v>Dennison*** - 8888.0784 - CDC Cote d'Ivoire: PAPO HIV (FCO 990314)</v>
          </cell>
        </row>
        <row r="116">
          <cell r="B116" t="str">
            <v>Dennison*** - 8888.0786 - AusAID Papua New Guinea: Tingim Laip Phase II (FCO 990316)</v>
          </cell>
        </row>
        <row r="117">
          <cell r="B117" t="str">
            <v>Dennison*** - 8888.0787 - Proposal Database (FCO 990317)</v>
          </cell>
        </row>
        <row r="118">
          <cell r="B118" t="str">
            <v>Dennison*** - 8888.0788 - AAPR and other Proposal Management Reports (FCO 990318)</v>
          </cell>
        </row>
        <row r="119">
          <cell r="B119" t="str">
            <v>Dennison*** - 8888.0790 - USAID-Expand Access to RH, FP, &amp; Child Survival Services Proposal (FCO 993147)</v>
          </cell>
        </row>
        <row r="120">
          <cell r="B120" t="str">
            <v>Dennison*** - 8888.0791 - PFIZER:Monitoring Support on Two IPTP Studies Proposal (FCO 993148)</v>
          </cell>
        </row>
        <row r="121">
          <cell r="B121" t="str">
            <v>Dennison*** - 8888.0792 - CLOSED:Monitoring Support Phase3 Randomized Controlled Trial (FCO 993149)</v>
          </cell>
        </row>
        <row r="122">
          <cell r="B122" t="str">
            <v>Dennison*** - 8888.0793 - NIH Feasibility of Home HIV Testing/PrEP Rollout (FCO 993150)</v>
          </cell>
        </row>
        <row r="123">
          <cell r="B123" t="str">
            <v>Dennison*** - 8888.0794 - NIH Directors Opportunity for Research in 5 Thematic Areas Proposal (FCO 993151)</v>
          </cell>
        </row>
        <row r="124">
          <cell r="B124" t="str">
            <v>Dennison*** - 8888.0795 - CDC Botswana: Botswana HIV Prevention Among Men (FCO 990320)</v>
          </cell>
        </row>
        <row r="125">
          <cell r="B125" t="str">
            <v>Dennison*** - 8888.0796 - Nexus -Evaluation of Flu-IDTM Rapid Influenza Test (FCO 993152)</v>
          </cell>
        </row>
        <row r="126">
          <cell r="B126" t="str">
            <v>Dennison*** - 8888.0797 - NIH-Establish Evidence Base/Focus Group Research (FCO 993153)</v>
          </cell>
        </row>
        <row r="127">
          <cell r="B127" t="str">
            <v>Dennison*** - 8888.0798 - USAID-Inform Decision-Makers to Act(IDEA) APS (FCO 993154)</v>
          </cell>
        </row>
        <row r="128">
          <cell r="B128" t="str">
            <v>Dennison*** - 8888.0801 - DFID Global: HRPC10: Tackling the SDOT HIV Epid (FCO 990323)</v>
          </cell>
        </row>
        <row r="129">
          <cell r="B129" t="str">
            <v>Dennison*** - 8888.0802 - CDC Global: Global Lab Strengthening (FCO 990324)</v>
          </cell>
        </row>
        <row r="130">
          <cell r="B130" t="str">
            <v>Dennison*** - 8888.0803 - USAID/AIDSTAR Sector I: Mozambique Community Care (FCO 990325)</v>
          </cell>
        </row>
        <row r="131">
          <cell r="B131" t="str">
            <v>Dennison*** - 8888.0804 - USAID Kenya: APHIA II - Rift Valley (FCO 990326)</v>
          </cell>
        </row>
        <row r="132">
          <cell r="B132" t="str">
            <v>Dennison*** - 8888.0805 - USAID Kenya: APHIAplus - Nairobi and Coast Provinces (FCO 990327)</v>
          </cell>
        </row>
        <row r="133">
          <cell r="B133" t="str">
            <v>Dennison*** - 8888.0806 - CDC Ethiopia: Behavioral Intv for the GPY MARPs (FCO 990328)</v>
          </cell>
        </row>
        <row r="134">
          <cell r="B134" t="str">
            <v>Dennison*** - 8888.0807 - USAID Global: Tuberculosis CARE (TB CARE) (FCO 990329)</v>
          </cell>
        </row>
        <row r="135">
          <cell r="B135" t="str">
            <v>Dennison*** - 8888.0808 - USAID Senegal: Whole School Approach to Emp Youth (FCO 990330)</v>
          </cell>
        </row>
        <row r="136">
          <cell r="B136" t="str">
            <v>Dennison*** - 8888.0809 - NACAB: Behavior Change Intervention &amp; Comm Trng (FCO 990331)</v>
          </cell>
        </row>
        <row r="137">
          <cell r="B137" t="str">
            <v>Dennison*** - 8888.0811 - NIH-Contextual Approach Prev. Unintend Pregnancy (FCO 993155)</v>
          </cell>
        </row>
        <row r="138">
          <cell r="B138" t="str">
            <v>Dennison*** - 8888.0812 - Gates Pericoital OC Contraceptive (FCO 993156)</v>
          </cell>
        </row>
        <row r="139">
          <cell r="B139" t="str">
            <v>Dennison*** - 8888.0813 - Clinical Monitoring Sepsis Treatment in Neonates (FCO 993157)</v>
          </cell>
        </row>
        <row r="140">
          <cell r="B140" t="str">
            <v>Dennison*** - 8888.0814 - USAID Haiti: Prev of Sexual Transmission of HIV/AIDS (FCO 990333)</v>
          </cell>
        </row>
        <row r="141">
          <cell r="B141" t="str">
            <v>Dennison*** - 8888.0815 - USAID Kenya: APHIAplus - Nyanza &amp; Western Provinces (FCO 990334)</v>
          </cell>
        </row>
        <row r="142">
          <cell r="B142" t="str">
            <v>Dennison*** - 8888.0816 - CDC India: Developing &amp; Improving HIV/AIDS CNCAOSS (FCO 990335)</v>
          </cell>
        </row>
        <row r="143">
          <cell r="B143" t="str">
            <v>Dennison*** - 8888.0817 - USAID Rwanda: Family Health Project in Rwanda (FCO 990336)</v>
          </cell>
        </row>
        <row r="144">
          <cell r="B144" t="str">
            <v>Dennison*** - 8888.0818 - NIH RO1:Science of Behavior Change:Finding Mechanisms of Change in Lab &amp; Field Proposal (FCO 993158)</v>
          </cell>
        </row>
        <row r="145">
          <cell r="B145" t="str">
            <v>Dennison*** - 8888.0819 - TIDES Phase2 Family Planning &amp; HIV Services (FCO 993159)</v>
          </cell>
        </row>
        <row r="146">
          <cell r="B146" t="str">
            <v>Dennison*** - 8888.0820 - CDC DRC: Cap Bldg to Improve Delivery of HIV/AIDS Services (FCO 990337)</v>
          </cell>
        </row>
        <row r="147">
          <cell r="B147" t="str">
            <v>Dennison*** - 8888.0821 - NIH R01/R21 Social Networking Analysis &amp; Health Proposal (FCO 993160)</v>
          </cell>
        </row>
        <row r="148">
          <cell r="B148" t="str">
            <v>Dennison*** - 8888.0822 - 3ie Research Grants to Improve Development Effectiveness Prop. (FCO 993161)</v>
          </cell>
        </row>
        <row r="149">
          <cell r="B149" t="str">
            <v>Dennison*** - 8888.0823 - NIH R21 Exploratory Development Research Grant Program Proposal (FCO 993162)</v>
          </cell>
        </row>
        <row r="150">
          <cell r="B150" t="str">
            <v>Graves - 8888.0009 - Financial Services (FCO 11)</v>
          </cell>
        </row>
        <row r="151">
          <cell r="B151" t="str">
            <v>Graves - 8888.0110 - ISDT Africa Costs (FCO 1086)</v>
          </cell>
        </row>
        <row r="152">
          <cell r="B152" t="str">
            <v>Graves - 8888.0111 - ISDT Asia Costs (FCO 1087)</v>
          </cell>
        </row>
        <row r="153">
          <cell r="B153" t="str">
            <v>Graves - 8888.GA19 - FY10 Bdgt: Other Reductions (FCO )</v>
          </cell>
        </row>
        <row r="154">
          <cell r="B154" t="str">
            <v>Green - 8888.0003 - Internal Audit (FCO 5)</v>
          </cell>
        </row>
        <row r="155">
          <cell r="B155" t="str">
            <v>Kayser - AFRO - 8888.0124 - Regional Node Allowances: Simon-Pierre Tegang / Kenya (FCO 1153)</v>
          </cell>
        </row>
        <row r="156">
          <cell r="B156" t="str">
            <v>Kayser - AFRO - 8888.0128 - East Africa Regional: GA Kenya Node for Namwebya (FCO 1157)</v>
          </cell>
        </row>
        <row r="157">
          <cell r="B157" t="str">
            <v>Kayser - AFRO - 8888.0130 - South Africa: Regional Node Allowances: Carla Horne (FCO 1159)</v>
          </cell>
        </row>
        <row r="158">
          <cell r="B158" t="str">
            <v>Kayser - AFRO - 8888.0221 - Kenya: Global Operations-Kenya Hub Office (FCO 990101)</v>
          </cell>
        </row>
        <row r="159">
          <cell r="B159" t="str">
            <v>Kayser - AFRO - 8888.0568 - Kenya: AFRO GO G&amp;A: Research (FCO 990153)</v>
          </cell>
        </row>
        <row r="160">
          <cell r="B160" t="str">
            <v>Kayser - AFRO - 8888.0569 - Kenya: AFRO GO G&amp;A: GSS (FCO 990154)</v>
          </cell>
        </row>
        <row r="161">
          <cell r="B161" t="str">
            <v>Kayser - AFRO - 8888.0570 - Kenya: AFRO GO G&amp;A: PHP (FCO 990155)</v>
          </cell>
        </row>
        <row r="162">
          <cell r="B162" t="str">
            <v>Kayser - AFRO - 8888.0571 - Kenya: AFRO GO G&amp;A: RD (FCO 990156)</v>
          </cell>
        </row>
        <row r="163">
          <cell r="B163" t="str">
            <v>Kayser - AFRO - 8888.0716 - Africa: Regional Node Allowances: Kwasi Torpey (FCO 990277)</v>
          </cell>
        </row>
        <row r="164">
          <cell r="B164" t="str">
            <v>Kayser - AFRO - 8888.0717 - Africa: Regional Node Allowances: Lucy Steinitz (FCO 990278)</v>
          </cell>
        </row>
        <row r="165">
          <cell r="B165" t="str">
            <v>Kayser - AFRO - 8888.0718 - Africa: Regional Node Allowances: Stephen Mucheke (FCO 990279)</v>
          </cell>
        </row>
        <row r="166">
          <cell r="B166" t="str">
            <v>Kayser - APRO - 8888.0073 - Bangkok C&amp;G&amp;Finance Staff Time (FCO 160)</v>
          </cell>
        </row>
        <row r="167">
          <cell r="B167" t="str">
            <v>Kayser - APRO - 8888.0074 - Bangkok Operational Expenses (FCO 165)</v>
          </cell>
        </row>
        <row r="168">
          <cell r="B168" t="str">
            <v>Kayser - APRO - 8888.0192 - Asia Regional: APRO Management (FCO 990052)</v>
          </cell>
        </row>
        <row r="169">
          <cell r="B169" t="str">
            <v>Kayser - APRO - 8888.0222 - Thailand: Global Operations - Thailand Hub Office (FCO 990102)</v>
          </cell>
        </row>
        <row r="170">
          <cell r="B170" t="str">
            <v>Kayser - APRO - 8888.0339 - Thailand: APRO GO G&amp;A PHP (FCO 990148)</v>
          </cell>
        </row>
        <row r="171">
          <cell r="B171" t="str">
            <v>Kayser - APRO - 8888.0340 - Thailand: APRO GO G&amp;A Lab Sciences PQC (FCO 990149)</v>
          </cell>
        </row>
        <row r="172">
          <cell r="B172" t="str">
            <v>Kayser - APRO - 8888.0341 - Thailand: APRO GO G&amp;A Resource Development (FCO 990150)</v>
          </cell>
        </row>
        <row r="173">
          <cell r="B173" t="str">
            <v>Kayser - APRO - 8888.0342 - Thailand: APRO GO G&amp;A Human Resources (FCO 990151)</v>
          </cell>
        </row>
        <row r="174">
          <cell r="B174" t="str">
            <v>Kayser - APRO - 8888.0343 - Thailand: APRO GO G&amp;A Research (FCO 990152)</v>
          </cell>
        </row>
        <row r="175">
          <cell r="B175" t="str">
            <v>Kayser - USCO - 8888.0220 - Global: Global Operations Core (FCO 990100)</v>
          </cell>
        </row>
        <row r="176">
          <cell r="B176" t="str">
            <v>Kayser - USCO - 8888.0223 - Bangladesh: Global Operations - Bangladesh Country Office (FCO 990103)</v>
          </cell>
        </row>
        <row r="177">
          <cell r="B177" t="str">
            <v>Kayser - USCO - 8888.0224 - China: Global Operations - China Country Office (FCO 990104)</v>
          </cell>
        </row>
        <row r="178">
          <cell r="B178" t="str">
            <v>Kayser - USCO - 8888.0225 - DR Congo: Global Operations - DR Congo Country Office (FCO 990105)</v>
          </cell>
        </row>
        <row r="179">
          <cell r="B179" t="str">
            <v>Kayser - USCO - 8888.0227 - Egypt: Global Operations - Egypt Country Office (FCO 990107)</v>
          </cell>
        </row>
        <row r="180">
          <cell r="B180" t="str">
            <v>Kayser - USCO - 8888.0228 - Ethiopia: Global Operations - Ethiopia Country Office (FCO 990108)</v>
          </cell>
        </row>
        <row r="181">
          <cell r="B181" t="str">
            <v>Kayser - USCO - 8888.0231 - Haiti: Global Operations - Haiti Country Office (FCO 990111)</v>
          </cell>
        </row>
        <row r="182">
          <cell r="B182" t="str">
            <v>Kayser - USCO - 8888.0232 - India: Global Operations - India Country Office (FCO 990112)</v>
          </cell>
        </row>
        <row r="183">
          <cell r="B183" t="str">
            <v>Kayser - USCO - 8888.0233 - Indonesia: Global Operations - Indonesia Country Office (FCO 990113)</v>
          </cell>
        </row>
        <row r="184">
          <cell r="B184" t="str">
            <v>Kayser - USCO - 8888.0235 - Malawi: Global Operations - Malawi Country Office (FCO 990115)</v>
          </cell>
        </row>
        <row r="185">
          <cell r="B185" t="str">
            <v>Kayser - USCO - 8888.0236 - Mozambique: Global Operations - Mozambique Country Office (FCO 990116)</v>
          </cell>
        </row>
        <row r="186">
          <cell r="B186" t="str">
            <v>Kayser - USCO - 8888.0237 - Nepal: Global Operations - Nepal Country Office (FCO 990117)</v>
          </cell>
        </row>
        <row r="187">
          <cell r="B187" t="str">
            <v>Kayser - USCO - 8888.0238 - Nigeria: Global Operations - Nigeria Country Office (FCO 990118)</v>
          </cell>
        </row>
        <row r="188">
          <cell r="B188" t="str">
            <v>Kayser - USCO - 8888.0239 - Pakistan: Global Operations - Pakistan Country Office (FCO 990119)</v>
          </cell>
        </row>
        <row r="189">
          <cell r="B189" t="str">
            <v>Kayser - USCO - 8888.0240 - Papua New Guinea: Global Operations - PNG Country Office (FCO 990120)</v>
          </cell>
        </row>
        <row r="190">
          <cell r="B190" t="str">
            <v>Kayser - USCO - 8888.0242 - Rwanda: Global Operations - Rwanda Country Office (FCO 990122)</v>
          </cell>
        </row>
        <row r="191">
          <cell r="B191" t="str">
            <v>Kayser - USCO - 8888.0243 - Senegal: Global Operations - Senegal Country Office (FCO 990123)</v>
          </cell>
        </row>
        <row r="192">
          <cell r="B192" t="str">
            <v>Kayser - USCO - 8888.0244 - South Africa: Global Operations - SA Country Office (FCO 990124)</v>
          </cell>
        </row>
        <row r="193">
          <cell r="B193" t="str">
            <v>Kayser - USCO - 8888.0245 - Tanzania: Global Operations - Tanzania Country Office (FCO 990125)</v>
          </cell>
        </row>
        <row r="194">
          <cell r="B194" t="str">
            <v>Kayser - USCO - 8888.0247 - Vietnam: Global Operations - Vietnam Country Office (FCO 990127)</v>
          </cell>
        </row>
        <row r="195">
          <cell r="B195" t="str">
            <v>Kayser - USCO - 8888.0248 - Zambia: Global Operations - Zambia Country Office (FCO 990128)</v>
          </cell>
        </row>
        <row r="196">
          <cell r="B196" t="str">
            <v>Kayser - USCO - 8888.0249 - Botswana: Global Operations - Botswana Project Office (FCO 990129)</v>
          </cell>
        </row>
        <row r="197">
          <cell r="B197" t="str">
            <v>Kayser - USCO - 8888.0253 - Burundi: Global Operations - Burundi Country Office (FCO 990133)</v>
          </cell>
        </row>
        <row r="198">
          <cell r="B198" t="str">
            <v>Kayser - USCO - 8888.0255 - Cote dIvoire: Global Operations - Cote dIvoire Country Office (FCO 990135)</v>
          </cell>
        </row>
        <row r="199">
          <cell r="B199" t="str">
            <v>Kayser - USCO - 8888.0256 - Cambodia: Global Operations - Cambodia Country Office (FCO 990136)</v>
          </cell>
        </row>
        <row r="200">
          <cell r="B200" t="str">
            <v>Kayser - USCO - 8888.0257 - Ghana: Global Operations - Ghana Country Office (FCO 990137)</v>
          </cell>
        </row>
        <row r="201">
          <cell r="B201" t="str">
            <v>Kayser - USCO - 8888.0258 - Laos: Global Operations - Laos Country Office (FCO 990138)</v>
          </cell>
        </row>
        <row r="202">
          <cell r="B202" t="str">
            <v>Kayser - USCO - 8888.0259 - Kenya: Global Operations - Kenya Country Office (FCO 990139)</v>
          </cell>
        </row>
        <row r="203">
          <cell r="B203" t="str">
            <v>Kayser - USCO - 8888.0262 - Uganda: Global Operations-Uganda Country Office (FCO 990142)</v>
          </cell>
        </row>
        <row r="204">
          <cell r="B204" t="str">
            <v>Kayser - USCO - 8888.0332 - Global: DC-led GO Country Team (FCO 990145)</v>
          </cell>
        </row>
        <row r="205">
          <cell r="B205" t="str">
            <v>Kayser - USCO - 8888.0333 - Global: NC GO Team (FCO 990146)</v>
          </cell>
        </row>
        <row r="206">
          <cell r="B206" t="str">
            <v>Kayser*** - Other - 8888.0071 - AFRO Global Ops (Audit) (FCO 150)</v>
          </cell>
        </row>
        <row r="207">
          <cell r="B207" t="str">
            <v>Kayser*** - Other - 8888.0152 - Kenya: Kenya ART Network (FCO 990010)</v>
          </cell>
        </row>
        <row r="208">
          <cell r="B208" t="str">
            <v>Kayser*** - Other - 8888.0195 - Kenya: AGRI - Improving the Nutritional Status of PLHA in Rift Valley Province (FCO 990056)</v>
          </cell>
        </row>
        <row r="209">
          <cell r="B209" t="str">
            <v>Kayser*** - Other - 8888.0197 - Kenya: FAIR - Reducing vulnerability of children from households affected by HIV/AIDS (FCO 990058)</v>
          </cell>
        </row>
        <row r="210">
          <cell r="B210" t="str">
            <v>Kayser*** - Other - 8888.0198 - Kenya: Goldstar Network (FCO 990059)</v>
          </cell>
        </row>
        <row r="211">
          <cell r="B211" t="str">
            <v>Kayser*** - Other - 8888.0226 - Dominican Rep: Global Operations - DR Country Office (FCO 990106)</v>
          </cell>
        </row>
        <row r="212">
          <cell r="B212" t="str">
            <v>Kayser*** - Other - 8888.0264 - Training for Country Office Directors in FY 2007 (FCO 990144)</v>
          </cell>
        </row>
        <row r="213">
          <cell r="B213" t="str">
            <v>Kayser*** - Other - 8888.0334 - CLOSED:PHP Technical and Program Support (FCO 990084)</v>
          </cell>
        </row>
        <row r="214">
          <cell r="B214" t="str">
            <v>Kayser*** - Other - 8888.0700 - CLOSED:USA: JCI: Trng in development of standards of delivery (FCO 990266)</v>
          </cell>
        </row>
        <row r="215">
          <cell r="B215" t="str">
            <v>Kayser*** - Other - 8888.0799 - BSS Training Francophone Africa (FCO 990321)</v>
          </cell>
        </row>
        <row r="216">
          <cell r="B216" t="str">
            <v>Mastro - 8888.0739 - Health &amp; Development Sciences Division-HOME (FCO 68)</v>
          </cell>
        </row>
        <row r="217">
          <cell r="B217" t="str">
            <v>Mastro - 8888.0755 - SIDI Mozambique (FCO 993578)</v>
          </cell>
        </row>
        <row r="218">
          <cell r="B218" t="str">
            <v>Mastro - 8888.0759 - Concept Proposal Manuscript Preparation (FCO 993581)</v>
          </cell>
        </row>
        <row r="219">
          <cell r="B219" t="str">
            <v>Mastro - 8888.0760 - Scientific &amp; Technical Leadership Working Group (FCO 993582)</v>
          </cell>
        </row>
        <row r="220">
          <cell r="B220" t="str">
            <v>Mazza - 8888.0044 - IT Home Department (FCO 51)</v>
          </cell>
        </row>
        <row r="221">
          <cell r="B221" t="str">
            <v>Mazza*** - 8888.0041 - Kenya Field Offices (FCO 46)</v>
          </cell>
        </row>
        <row r="222">
          <cell r="B222" t="str">
            <v>Mazza*** - 8888.0042 - Other Field Offices (FCO 47)</v>
          </cell>
        </row>
        <row r="223">
          <cell r="B223" t="str">
            <v>Mazza*** - 8888.0045 - IT Cost Nigeria (FCO 53)</v>
          </cell>
        </row>
        <row r="224">
          <cell r="B224" t="str">
            <v>Mazza*** - 8888.0046 - Zambia Computers (FCO 54)</v>
          </cell>
        </row>
        <row r="225">
          <cell r="B225" t="str">
            <v>Mazza*** - 8888.0293 - IT: FHI Portal to Track Project Resources &amp; Investment (FCO 993500)</v>
          </cell>
        </row>
        <row r="226">
          <cell r="B226" t="str">
            <v>Mazza*** - 8888.0295 - IT COST BANGLADESH (FCO 993502)</v>
          </cell>
        </row>
        <row r="227">
          <cell r="B227" t="str">
            <v>Mazza*** - 8888.0297 - IT COST CAMBODIA (FCO 993504)</v>
          </cell>
        </row>
        <row r="228">
          <cell r="B228" t="str">
            <v>Mazza*** - 8888.0299 - IT COST IVORY COAST (FCO 993506)</v>
          </cell>
        </row>
        <row r="229">
          <cell r="B229" t="str">
            <v>Mazza*** - 8888.0300 - IT COST DR OF THE CONGO (FCO 993507)</v>
          </cell>
        </row>
        <row r="230">
          <cell r="B230" t="str">
            <v>Mazza*** - 8888.0302 - IT COST ETHIOPIA (FCO 993509)</v>
          </cell>
        </row>
        <row r="231">
          <cell r="B231" t="str">
            <v>Mazza*** - 8888.0307 - IT COST INDIA (FCO 993514)</v>
          </cell>
        </row>
        <row r="232">
          <cell r="B232" t="str">
            <v>Mazza*** - 8888.0310 - IT COST LAOS (FCO 993517)</v>
          </cell>
        </row>
        <row r="233">
          <cell r="B233" t="str">
            <v>Mazza*** - 8888.0311 - IT COST MALAWI (FCO 993518)</v>
          </cell>
        </row>
        <row r="234">
          <cell r="B234" t="str">
            <v>Mazza*** - 8888.0312 - IT COST MOZAMBIQUE (FCO 993519)</v>
          </cell>
        </row>
        <row r="235">
          <cell r="B235" t="str">
            <v>Mazza*** - 8888.0315 - IT COST NEPAL (FCO 993522)</v>
          </cell>
        </row>
        <row r="236">
          <cell r="B236" t="str">
            <v>Mazza*** - 8888.0318 - IT COST RWANDA (FCO 993525)</v>
          </cell>
        </row>
        <row r="237">
          <cell r="B237" t="str">
            <v>Mazza*** - 8888.0319 - IT COST SENEGAL (FCO 993526)</v>
          </cell>
        </row>
        <row r="238">
          <cell r="B238" t="str">
            <v>Mazza*** - 8888.0321 - IT COST TANZANIA (FCO 993528)</v>
          </cell>
        </row>
        <row r="239">
          <cell r="B239" t="str">
            <v>Mazza*** - 8888.0322 - IT COST THAILAND (FCO 993529)</v>
          </cell>
        </row>
        <row r="240">
          <cell r="B240" t="str">
            <v>Mazza*** - 8888.0609 - IT Support for DMS(US) (FCO 993550)</v>
          </cell>
        </row>
        <row r="241">
          <cell r="B241" t="str">
            <v>Mazza*** - 8888.0612 - IT Support for EIS(US) (FCO 993546)</v>
          </cell>
        </row>
        <row r="242">
          <cell r="B242" t="str">
            <v>Mazza*** - 8888.0614 - IT Support for External Sites(US) (FCO 993543)</v>
          </cell>
        </row>
        <row r="243">
          <cell r="B243" t="str">
            <v>Mazza*** - 8888.0615 - IT Development - Integration of Systems(US) (FCO 993542)</v>
          </cell>
        </row>
        <row r="244">
          <cell r="B244" t="str">
            <v>Mazza*** - 8888.0616 - IT Support - Integration of Systems(US) (FCO 993541)</v>
          </cell>
        </row>
        <row r="245">
          <cell r="B245" t="str">
            <v>Mazza*** - 8888.0617 - IT Support of FHI NOW(US) (FCO 993572)</v>
          </cell>
        </row>
        <row r="246">
          <cell r="B246" t="str">
            <v>Mazza*** - 8888.0618 - IT Development for FHI NOW(US) (FCO 993571)</v>
          </cell>
        </row>
        <row r="247">
          <cell r="B247" t="str">
            <v>Mazza*** - 8888.0621 - IT Support for FHI.org (US) (FCO 993568)</v>
          </cell>
        </row>
        <row r="248">
          <cell r="B248" t="str">
            <v>Mazza*** - 8888.0622 - IT Development for FHI.org (US) (FCO 993567)</v>
          </cell>
        </row>
        <row r="249">
          <cell r="B249" t="str">
            <v>Mazza*** - 8888.0623 - IT Development for GFP(US) (FCO 993566)</v>
          </cell>
        </row>
        <row r="250">
          <cell r="B250" t="str">
            <v>Mazza*** - 8888.0624 - IT Support for GFP(US) (FCO 993565)</v>
          </cell>
        </row>
        <row r="251">
          <cell r="B251" t="str">
            <v>Mazza*** - 8888.0625 - IT Support for Travel(US) (FCO 993564)</v>
          </cell>
        </row>
        <row r="252">
          <cell r="B252" t="str">
            <v>Mazza*** - 8888.0626 - IT Development for Travel (US) (FCO 993563)</v>
          </cell>
        </row>
        <row r="253">
          <cell r="B253" t="str">
            <v>Mazza*** - 8888.0627 - IT Support for VISTA (US) (FCO 993562)</v>
          </cell>
        </row>
        <row r="254">
          <cell r="B254" t="str">
            <v>Mazza*** - 8888.0629 - IT Support for Finance (US) (FCO 993560)</v>
          </cell>
        </row>
        <row r="255">
          <cell r="B255" t="str">
            <v>Mazza*** - 8888.0630 - IT Development for Finance (US) (FCO 993559)</v>
          </cell>
        </row>
        <row r="256">
          <cell r="B256" t="str">
            <v>Mazza*** - 8888.0631 - IT Support for TRM (US) (FCO 993558)</v>
          </cell>
        </row>
        <row r="257">
          <cell r="B257" t="str">
            <v>Mazza*** - 8888.0632 - IT Development for TRM (US) (FCO 993557)</v>
          </cell>
        </row>
        <row r="258">
          <cell r="B258" t="str">
            <v>Mazza*** - 8888.0633 - IT Development for HR (US) (FCO 993555)</v>
          </cell>
        </row>
        <row r="259">
          <cell r="B259" t="str">
            <v>Mazza*** - 8888.0634 - IT Support for HR (US) (FCO 993556)</v>
          </cell>
        </row>
        <row r="260">
          <cell r="B260" t="str">
            <v>Mazza*** - 8888.0635 - IT Development for WIKI (US) (FCO 993553)</v>
          </cell>
        </row>
        <row r="261">
          <cell r="B261" t="str">
            <v>Mazza*** - 8888.0636 - IT Support for WIKI (US) (FCO 993554)</v>
          </cell>
        </row>
        <row r="262">
          <cell r="B262" t="str">
            <v>Mazza*** - 8888.0637 - IT Support for Other Legacy (US) (FCO 993552)</v>
          </cell>
        </row>
        <row r="263">
          <cell r="B263" t="str">
            <v>Mazza*** - 8888.0638 - IT Development for Other Legacy (US) (FCO 993551)</v>
          </cell>
        </row>
        <row r="264">
          <cell r="B264" t="str">
            <v>Mazza*** - 8888.0640 - IT Development for EIS (US) (FCO 993545)</v>
          </cell>
        </row>
        <row r="265">
          <cell r="B265" t="str">
            <v>Mazza*** - 8888.0643 - IT Support for Proposal System (US) (FCO 993537)</v>
          </cell>
        </row>
        <row r="266">
          <cell r="B266" t="str">
            <v>Mazza*** - 8888.0644 - IT Development for Proposal System (US) (FCO 993538)</v>
          </cell>
        </row>
        <row r="267">
          <cell r="B267" t="str">
            <v>Mein - 8888.0007 - Finance and Administration - Research (FCO 9)</v>
          </cell>
        </row>
        <row r="268">
          <cell r="B268" t="str">
            <v>Mein - 8888.0011 - Travel Office (FCO 13)</v>
          </cell>
        </row>
        <row r="269">
          <cell r="B269" t="str">
            <v>Mein - 8888.0063 - Arlington Exec Finance (FCO 105)</v>
          </cell>
        </row>
        <row r="270">
          <cell r="B270" t="str">
            <v>Mein - 8888.0064 - Arlington Operational Expenses (FCO 115)</v>
          </cell>
        </row>
        <row r="271">
          <cell r="B271" t="str">
            <v>Mein - 8888.0066 - Administration Staff Time (FCO 135)</v>
          </cell>
        </row>
        <row r="272">
          <cell r="B272" t="str">
            <v>Mein - 8888.0068 - Arlington Finance Staff Time (FCO 141)</v>
          </cell>
        </row>
        <row r="273">
          <cell r="B273" t="str">
            <v>Mein - 8888.0218 - C&amp;G (ARL) Service Network (FCO 990079)</v>
          </cell>
        </row>
        <row r="274">
          <cell r="B274" t="str">
            <v>Mein - 8888.0719 - USA: Cost and Pricing (NC and Arlington Office) (FCO 990280)</v>
          </cell>
        </row>
        <row r="275">
          <cell r="B275" t="str">
            <v>Mein*** - 8888.0029 - HIV/AIDS Dept. (FCO 41)</v>
          </cell>
        </row>
        <row r="276">
          <cell r="B276" t="str">
            <v>Mein*** - 8888.0069 - TRAVEL DC (FCO 143)</v>
          </cell>
        </row>
        <row r="277">
          <cell r="B277" t="str">
            <v>Mein*** - 8888.0372 - C&amp;G (NC) Service Network (FCO 993533)</v>
          </cell>
        </row>
        <row r="278">
          <cell r="B278" t="str">
            <v>Mein*** - 8888.0778 - SA Audit 2009 (FCO 990310)</v>
          </cell>
        </row>
        <row r="279">
          <cell r="B279" t="str">
            <v>Mein*** - 8888.0810 - Field Capacity Building (FCO 990332)</v>
          </cell>
        </row>
        <row r="280">
          <cell r="B280" t="str">
            <v>Mohar - 8888.0002 - Occupancy (FCO 4)</v>
          </cell>
        </row>
        <row r="281">
          <cell r="B281" t="str">
            <v>Mohar - 8888.0008 - Support Services (FCO 10)</v>
          </cell>
        </row>
        <row r="282">
          <cell r="B282" t="str">
            <v>Murphy - 8888.0001 - Research Informatics Home Dept. (FCO 3)</v>
          </cell>
        </row>
        <row r="283">
          <cell r="B283" t="str">
            <v>Murphy - 8888.0367 - Data Management Support to Field Offices (FCO 993531)</v>
          </cell>
        </row>
        <row r="284">
          <cell r="B284" t="str">
            <v>Myers - 8888.0010 - Human Resources (FCO 12)</v>
          </cell>
        </row>
        <row r="285">
          <cell r="B285" t="str">
            <v>Myers - 8888.0015 - Staff Well-Being (FCO 17)</v>
          </cell>
        </row>
        <row r="286">
          <cell r="B286" t="str">
            <v>Myers - 8888.0076 - SAC/DC (FCO 171)</v>
          </cell>
        </row>
        <row r="287">
          <cell r="B287" t="str">
            <v>Myers - 8888.0089 - HCMS Project (FCO 1055)</v>
          </cell>
        </row>
        <row r="288">
          <cell r="B288" t="str">
            <v>Myers*** - 8888.0574 - USA: Recruiting Associates Contract (FCO 990232)</v>
          </cell>
        </row>
        <row r="289">
          <cell r="B289" t="str">
            <v>Myers*** - 8888.0769 - TALEO Implementation (FCO 993583)</v>
          </cell>
        </row>
        <row r="290">
          <cell r="B290" t="str">
            <v>Myers*** - 8888.0770 - WORKDAY Implementation (FCO 993584)</v>
          </cell>
        </row>
        <row r="291">
          <cell r="B291" t="str">
            <v>Newman-Williams - 8888.0721 - Office of COO (FCO 990302)</v>
          </cell>
        </row>
        <row r="292">
          <cell r="B292" t="str">
            <v>Price - 8888.0018 - Office of CEO (FCO 22)</v>
          </cell>
        </row>
        <row r="293">
          <cell r="B293" t="str">
            <v>Price - 8888.0040 - Office of CFO &amp; General Counsel (FCO 45)</v>
          </cell>
        </row>
        <row r="294">
          <cell r="B294" t="str">
            <v>Price - 8888.0722 - Office of Lamptey (FCO 990300)</v>
          </cell>
        </row>
        <row r="295">
          <cell r="B295" t="str">
            <v>Price - 8888.0723 - Office of Cates (FCO 990301)</v>
          </cell>
        </row>
        <row r="296">
          <cell r="B296" t="str">
            <v>Price*** - 8888.0055 - Strategic Planning (FCO 77)</v>
          </cell>
        </row>
        <row r="297">
          <cell r="B297" t="str">
            <v>Price*** - 8888.0350 - CLOSED:Global: Lamptey - Ghana (FCO 990094)</v>
          </cell>
        </row>
        <row r="298">
          <cell r="B298" t="str">
            <v>Price*** - 8888.0789 - COO Transition Expense (FCO 990319)</v>
          </cell>
        </row>
        <row r="299">
          <cell r="B299" t="str">
            <v>Raley - 8888.0048 - Public Policy (FCO 57)</v>
          </cell>
        </row>
        <row r="300">
          <cell r="B300" t="str">
            <v>Schulz - 8888.0053 - Quantitative Sciences (FCO 73)</v>
          </cell>
        </row>
        <row r="301">
          <cell r="B301" t="str">
            <v>Sher - 8888.0047 - Financial Systems (FCO 55)</v>
          </cell>
        </row>
        <row r="302">
          <cell r="B302" t="str">
            <v>Sher - 8888.0088 - G&amp;A Tenrox (FCO 1054)</v>
          </cell>
        </row>
        <row r="303">
          <cell r="B303" t="str">
            <v>Sher - 8888.0112 - Enterprise Project Management (FCO 1089)</v>
          </cell>
        </row>
        <row r="304">
          <cell r="B304" t="str">
            <v>Siegel - 8888.0020 - FHI Home Page (FCO 24)</v>
          </cell>
        </row>
        <row r="305">
          <cell r="B305" t="str">
            <v>Siegel - 8888.0052 - Issues Management for Research (FCO 65)</v>
          </cell>
        </row>
        <row r="306">
          <cell r="B306" t="str">
            <v>Siegel - 8888.0054 - Conference Participation (FCO 75)</v>
          </cell>
        </row>
        <row r="307">
          <cell r="B307" t="str">
            <v>Siegel - 8888.0097 - Information Resources Services (Library) (FCO 1067)</v>
          </cell>
        </row>
        <row r="308">
          <cell r="B308" t="str">
            <v>Siegel - 8888.0728 - USA: Data Collection and Management Team (FCO 990283)</v>
          </cell>
        </row>
        <row r="309">
          <cell r="B309" t="str">
            <v>Siegel - 8888.0736 - Knowledge Management G&amp;A Home Dept (FCO 993575)</v>
          </cell>
        </row>
        <row r="310">
          <cell r="B310" t="str">
            <v>Taylor-BBR - 8888.0049 - Behavioral &amp; Biomedical Research Dept. (FCO 58)</v>
          </cell>
        </row>
        <row r="311">
          <cell r="B311" t="str">
            <v>Taylor-BBR*** - 8888.0013 - CRD Home Department (FCO 15)</v>
          </cell>
        </row>
        <row r="312">
          <cell r="B312" t="str">
            <v>Taylor-BIOS - 8888.0019 - BIOS Home Dept (FCO 23)</v>
          </cell>
        </row>
        <row r="313">
          <cell r="B313" t="str">
            <v>Taylor-BIOS - 8888.0368 - BIOS Support to Country Offices (FCO 993532)</v>
          </cell>
        </row>
        <row r="314">
          <cell r="B314" t="str">
            <v>Tenorio - 8888.0005 - OIRE Home Dept (FCO 7)</v>
          </cell>
        </row>
        <row r="315">
          <cell r="B315" t="str">
            <v>Tenorio - 8888.0017 - PHSC Activity (FCO 19)</v>
          </cell>
        </row>
        <row r="316">
          <cell r="B316" t="str">
            <v>Welsh - 8888.0004 - Applied Research Home Dept. (FCO 6)</v>
          </cell>
        </row>
        <row r="317">
          <cell r="B317" t="str">
            <v>Welsh - 8888.0024 - HSR Home Department (FCO 28)</v>
          </cell>
        </row>
        <row r="318">
          <cell r="B318" t="str">
            <v>Welsh - 8888.0382 - ARD Research Support to the Field (FCO 993534)</v>
          </cell>
        </row>
        <row r="319">
          <cell r="B319" t="str">
            <v>Welsh*** - 8888.0043 - CLOSED:GCP Training Curriculum (FCO 50)</v>
          </cell>
        </row>
        <row r="320">
          <cell r="B320" t="str">
            <v>Welsh*** - 8888.0118 - TAC3 Project SEARCH Implementation (FCO 1097)</v>
          </cell>
        </row>
        <row r="321">
          <cell r="B321" t="str">
            <v>Welsh*** - 8888.0294 - CLOSED:Research Capacity Assessment (FCO 993501)</v>
          </cell>
        </row>
        <row r="322">
          <cell r="B322" t="str">
            <v>West - 8888.0141 - PHP Technical Leadership (FCO 1191)</v>
          </cell>
        </row>
        <row r="323">
          <cell r="B323" t="str">
            <v>West - 8888.0335 - Prevention and Health Promotion, Technical Leadership (FCO 990085)</v>
          </cell>
        </row>
        <row r="324">
          <cell r="B324" t="str">
            <v>West - 8888.0336 - Care and Treatment Tech Leadership (FCO 990086)</v>
          </cell>
        </row>
        <row r="325">
          <cell r="B325" t="str">
            <v>West - 8888.0337 - Strategic Information Tech Leadership (FCO 990087)</v>
          </cell>
        </row>
        <row r="326">
          <cell r="B326" t="str">
            <v>West - 8888.0588 - Global: Integrated Health Response Technical Leadership (FCO 990236)</v>
          </cell>
        </row>
        <row r="327">
          <cell r="B327" t="str">
            <v>West - 8888.0735 - Capacity Building &amp; Delivery Division-HOME (FCO 67)</v>
          </cell>
        </row>
        <row r="328">
          <cell r="B328" t="str">
            <v>West - 8888.0737 - CLOSED:Information Programs Unit G&amp;A Home (FCO 993576)</v>
          </cell>
        </row>
        <row r="329">
          <cell r="B329" t="str">
            <v>West - 8888.0738 - Research Utilization Unit G&amp;A Home (FCO 993577)</v>
          </cell>
        </row>
        <row r="330">
          <cell r="B330" t="str">
            <v>West*** - 8888.0012 - CLOSED:Executive Office, Research Pgms (FCO 14)</v>
          </cell>
        </row>
        <row r="331">
          <cell r="B331" t="str">
            <v>West*** - 8888.0185 - CLOSED:Global: Regional Resource Network (FCO 990045)</v>
          </cell>
        </row>
        <row r="332">
          <cell r="B332" t="str">
            <v>West*** - 8888.0344 - CLOSED:Global: Other CFP (FCO 990088)</v>
          </cell>
        </row>
        <row r="333">
          <cell r="B333" t="str">
            <v>West*** - 8888.0349 - CLOSED:Global: Strategic Information - Technical Support (FCO 990093)</v>
          </cell>
        </row>
      </sheetData>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amp;M"/>
      <sheetName val="Salary rate for T&amp;M"/>
      <sheetName val="Summary"/>
      <sheetName val="Detail Budget"/>
      <sheetName val="APRO OE"/>
      <sheetName val="Salary and Fringe"/>
      <sheetName val="Severance Cal"/>
    </sheetNames>
    <sheetDataSet>
      <sheetData sheetId="0" refreshError="1"/>
      <sheetData sheetId="1" refreshError="1"/>
      <sheetData sheetId="2"/>
      <sheetData sheetId="3" refreshError="1"/>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SUMMARY"/>
      <sheetName val="MasterLIST MARCH 2013"/>
      <sheetName val="TOTAL JAN 2013 GOL PAYROLL"/>
      <sheetName val="Allowance Position Level"/>
      <sheetName val="SUMMARY"/>
    </sheetNames>
    <sheetDataSet>
      <sheetData sheetId="0"/>
      <sheetData sheetId="1">
        <row r="5">
          <cell r="B5" t="str">
            <v>Margibi County</v>
          </cell>
        </row>
      </sheetData>
      <sheetData sheetId="2">
        <row r="11">
          <cell r="A11" t="str">
            <v>22-01-102-0004</v>
          </cell>
        </row>
      </sheetData>
      <sheetData sheetId="3">
        <row r="7">
          <cell r="C7">
            <v>1</v>
          </cell>
        </row>
      </sheetData>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4"/>
      <sheetName val="424A pg 1"/>
      <sheetName val="424A pg 2"/>
      <sheetName val="Summary"/>
      <sheetName val="Detailed"/>
      <sheetName val="Salary Computation"/>
      <sheetName val="Subagreement Detail"/>
      <sheetName val="Domestic Travel"/>
      <sheetName val="Wksht-ODC"/>
      <sheetName val="Equipment Supplies"/>
      <sheetName val="Medical Supplies"/>
      <sheetName val="VI. Travel Estimates"/>
      <sheetName val="Severance 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for USAID"/>
      <sheetName val="I. Budget - Summary"/>
      <sheetName val="II. Budget - Detail (FHI Ops)"/>
      <sheetName val="Elements"/>
      <sheetName val="SA budget Total"/>
      <sheetName val="III. Budget - Qrtrly (FHI Ops)"/>
      <sheetName val="IV. Budget - Detail (Sub Ops)"/>
      <sheetName val="V. Budget - Quarterly (Sub Ops)"/>
      <sheetName val="VI. Summary by Parent"/>
      <sheetName val="V. PEPFAR Codes and Elements "/>
      <sheetName val="FY09 Std Rates"/>
      <sheetName val="airfare"/>
      <sheetName val="Salary and Fringe"/>
      <sheetName val="Severance 08"/>
      <sheetName val="Severance 09"/>
      <sheetName val="ODC"/>
    </sheetNames>
    <sheetDataSet>
      <sheetData sheetId="0" refreshError="1"/>
      <sheetData sheetId="1" refreshError="1"/>
      <sheetData sheetId="2"/>
      <sheetData sheetId="3"/>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sheetName val="Detailed Budget"/>
      <sheetName val="RMFR"/>
      <sheetName val="Worksheet"/>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4thQuarter"/>
      <sheetName val="2003"/>
      <sheetName val="Sheet1"/>
      <sheetName val="2004"/>
      <sheetName val="2005"/>
      <sheetName val="FS"/>
    </sheetNames>
    <sheetDataSet>
      <sheetData sheetId="0" refreshError="1">
        <row r="13">
          <cell r="B13">
            <v>736504</v>
          </cell>
          <cell r="L13">
            <v>100640</v>
          </cell>
          <cell r="M13">
            <v>188256</v>
          </cell>
          <cell r="N13">
            <v>187072</v>
          </cell>
        </row>
        <row r="14">
          <cell r="B14">
            <v>539319</v>
          </cell>
        </row>
        <row r="16">
          <cell r="B16">
            <v>418885</v>
          </cell>
          <cell r="L16">
            <v>368275.26277472009</v>
          </cell>
          <cell r="M16">
            <v>410782.66070429108</v>
          </cell>
          <cell r="N16">
            <v>445767.41231226677</v>
          </cell>
        </row>
        <row r="17">
          <cell r="L17">
            <v>23863.862774720066</v>
          </cell>
          <cell r="M17">
            <v>181816.83792957105</v>
          </cell>
          <cell r="N17">
            <v>173418.03160797572</v>
          </cell>
        </row>
        <row r="28">
          <cell r="B28">
            <v>33378</v>
          </cell>
          <cell r="L28">
            <v>5152.768</v>
          </cell>
          <cell r="M28">
            <v>9638.7072000000007</v>
          </cell>
          <cell r="N28">
            <v>9578.0864000000001</v>
          </cell>
        </row>
        <row r="40">
          <cell r="L40">
            <v>1874</v>
          </cell>
          <cell r="M40">
            <v>1874</v>
          </cell>
          <cell r="N40">
            <v>1874</v>
          </cell>
        </row>
        <row r="47">
          <cell r="B47">
            <v>50013.223412800013</v>
          </cell>
          <cell r="L47">
            <v>6685.4</v>
          </cell>
          <cell r="M47">
            <v>11942.36</v>
          </cell>
          <cell r="N47">
            <v>11871.32</v>
          </cell>
        </row>
      </sheetData>
      <sheetData sheetId="1" refreshError="1">
        <row r="13">
          <cell r="C13">
            <v>147168</v>
          </cell>
          <cell r="D13">
            <v>84096</v>
          </cell>
          <cell r="E13">
            <v>126903.2</v>
          </cell>
          <cell r="F13">
            <v>125151.2</v>
          </cell>
          <cell r="G13">
            <v>125162.88</v>
          </cell>
          <cell r="H13">
            <v>148686.39999999999</v>
          </cell>
          <cell r="I13">
            <v>162137.08799999999</v>
          </cell>
          <cell r="J13">
            <v>165099</v>
          </cell>
          <cell r="K13">
            <v>163052.21600000001</v>
          </cell>
          <cell r="L13">
            <v>166709.22400000002</v>
          </cell>
          <cell r="M13">
            <v>179216.75200000001</v>
          </cell>
          <cell r="N13">
            <v>204924.43200000003</v>
          </cell>
        </row>
        <row r="16">
          <cell r="C16">
            <v>484239.7023122668</v>
          </cell>
          <cell r="D16">
            <v>498953.1823122669</v>
          </cell>
          <cell r="E16">
            <v>526477.6483122668</v>
          </cell>
          <cell r="F16">
            <v>544625.10431226681</v>
          </cell>
          <cell r="G16">
            <v>563965.44871226675</v>
          </cell>
          <cell r="H16">
            <v>593602.2807122668</v>
          </cell>
          <cell r="I16">
            <v>623146.58755226678</v>
          </cell>
          <cell r="J16">
            <v>633500.24252000009</v>
          </cell>
          <cell r="K16">
            <v>650141.48560000001</v>
          </cell>
          <cell r="L16">
            <v>676254.19071999996</v>
          </cell>
          <cell r="M16">
            <v>674701.83647999994</v>
          </cell>
          <cell r="N16">
            <v>683356</v>
          </cell>
        </row>
        <row r="17">
          <cell r="C17">
            <v>150320.38231226685</v>
          </cell>
          <cell r="D17">
            <v>78626.440000000061</v>
          </cell>
          <cell r="E17">
            <v>123970.89799999993</v>
          </cell>
          <cell r="F17">
            <v>113262.36800000002</v>
          </cell>
          <cell r="G17">
            <v>114464.13319999992</v>
          </cell>
          <cell r="H17">
            <v>142638.49600000004</v>
          </cell>
          <cell r="I17">
            <v>152768.49372000003</v>
          </cell>
          <cell r="J17">
            <v>135828.99832773337</v>
          </cell>
          <cell r="K17">
            <v>140560.92723999987</v>
          </cell>
          <cell r="L17">
            <v>152811.71535999991</v>
          </cell>
          <cell r="M17">
            <v>134652.37728000002</v>
          </cell>
          <cell r="N17">
            <v>164396.73184000014</v>
          </cell>
        </row>
        <row r="28">
          <cell r="C28">
            <v>7579.152</v>
          </cell>
          <cell r="D28">
            <v>4330.9440000000004</v>
          </cell>
          <cell r="E28">
            <v>6535.5147999999999</v>
          </cell>
          <cell r="F28">
            <v>6445.2867999999999</v>
          </cell>
          <cell r="G28">
            <v>6445.88832</v>
          </cell>
          <cell r="H28">
            <v>7657.3495999999996</v>
          </cell>
          <cell r="I28">
            <v>8350.0600319999994</v>
          </cell>
          <cell r="J28">
            <v>8502.6055039999992</v>
          </cell>
          <cell r="K28">
            <v>8397.1891240000004</v>
          </cell>
          <cell r="L28">
            <v>8585.5250360000009</v>
          </cell>
          <cell r="M28">
            <v>9229.6627279999993</v>
          </cell>
          <cell r="N28">
            <v>10553.608248</v>
          </cell>
        </row>
        <row r="40">
          <cell r="C40">
            <v>3990</v>
          </cell>
          <cell r="D40">
            <v>3990</v>
          </cell>
          <cell r="E40">
            <v>4420</v>
          </cell>
          <cell r="F40">
            <v>4420</v>
          </cell>
          <cell r="G40">
            <v>4420</v>
          </cell>
          <cell r="H40">
            <v>4570</v>
          </cell>
          <cell r="I40">
            <v>4730</v>
          </cell>
          <cell r="J40">
            <v>4730</v>
          </cell>
          <cell r="K40">
            <v>5015</v>
          </cell>
          <cell r="L40">
            <v>5015</v>
          </cell>
          <cell r="M40">
            <v>5015</v>
          </cell>
          <cell r="N40">
            <v>5015</v>
          </cell>
        </row>
        <row r="47">
          <cell r="C47">
            <v>9477.08</v>
          </cell>
          <cell r="D47">
            <v>5692.76</v>
          </cell>
          <cell r="E47">
            <v>8261.1919999999991</v>
          </cell>
          <cell r="F47">
            <v>8156.0719999999992</v>
          </cell>
          <cell r="G47">
            <v>8156.7727999999997</v>
          </cell>
          <cell r="H47">
            <v>9568.1839999999993</v>
          </cell>
          <cell r="I47">
            <v>10375.225279999999</v>
          </cell>
          <cell r="J47">
            <v>10552.94816</v>
          </cell>
          <cell r="K47">
            <v>10430.132960000001</v>
          </cell>
          <cell r="L47">
            <v>10649.553440000002</v>
          </cell>
          <cell r="M47">
            <v>11400.00512</v>
          </cell>
          <cell r="N47">
            <v>12942.465920000001</v>
          </cell>
        </row>
      </sheetData>
      <sheetData sheetId="2"/>
      <sheetData sheetId="3" refreshError="1">
        <row r="13">
          <cell r="C13">
            <v>171072</v>
          </cell>
          <cell r="D13">
            <v>113473.728</v>
          </cell>
          <cell r="E13">
            <v>187963.77600000001</v>
          </cell>
          <cell r="F13">
            <v>178820.92800000001</v>
          </cell>
          <cell r="G13">
            <v>176876.92800000001</v>
          </cell>
          <cell r="H13">
            <v>173725.63200000001</v>
          </cell>
          <cell r="I13">
            <v>171398.016</v>
          </cell>
          <cell r="J13">
            <v>171783.93600000002</v>
          </cell>
          <cell r="K13">
            <v>191923.77600000001</v>
          </cell>
          <cell r="L13">
            <v>215668.8</v>
          </cell>
          <cell r="M13">
            <v>288388.8</v>
          </cell>
          <cell r="N13">
            <v>307664.64000000001</v>
          </cell>
        </row>
        <row r="16">
          <cell r="C16">
            <v>692440</v>
          </cell>
          <cell r="D16">
            <v>703603.53728000005</v>
          </cell>
          <cell r="E16">
            <v>726806.55616000004</v>
          </cell>
          <cell r="F16">
            <v>747201</v>
          </cell>
          <cell r="G16">
            <v>766852</v>
          </cell>
          <cell r="H16">
            <v>776367</v>
          </cell>
          <cell r="I16">
            <v>779886</v>
          </cell>
          <cell r="J16">
            <v>782426.67584000004</v>
          </cell>
          <cell r="K16">
            <v>793398</v>
          </cell>
          <cell r="L16">
            <v>812003</v>
          </cell>
          <cell r="M16">
            <v>853488</v>
          </cell>
          <cell r="N16">
            <v>892529</v>
          </cell>
        </row>
        <row r="17">
          <cell r="C17">
            <v>139098.71999999997</v>
          </cell>
          <cell r="D17">
            <v>97403.570560000022</v>
          </cell>
          <cell r="E17">
            <v>166055.48864</v>
          </cell>
          <cell r="F17">
            <v>156298.34912000003</v>
          </cell>
          <cell r="G17">
            <v>154077.46528</v>
          </cell>
          <cell r="H17">
            <v>141546.48031999997</v>
          </cell>
          <cell r="I17">
            <v>133781.49216000002</v>
          </cell>
          <cell r="J17">
            <v>133096.46720000007</v>
          </cell>
          <cell r="K17">
            <v>156833.39391999994</v>
          </cell>
          <cell r="L17">
            <v>182513.28799999994</v>
          </cell>
          <cell r="M17">
            <v>260660.4879999999</v>
          </cell>
          <cell r="N17">
            <v>272866.12639999995</v>
          </cell>
        </row>
        <row r="28">
          <cell r="C28">
            <v>8810.2080000000005</v>
          </cell>
          <cell r="D28">
            <v>5843.896992</v>
          </cell>
          <cell r="E28">
            <v>9680.1344640000007</v>
          </cell>
          <cell r="F28">
            <v>9209.2777920000008</v>
          </cell>
          <cell r="G28">
            <v>9109.1617920000008</v>
          </cell>
          <cell r="H28">
            <v>8946.8700480000007</v>
          </cell>
          <cell r="I28">
            <v>8826.997824</v>
          </cell>
          <cell r="J28">
            <v>8846.8727040000012</v>
          </cell>
          <cell r="K28">
            <v>9884.0744639999994</v>
          </cell>
          <cell r="L28">
            <v>11106.943200000002</v>
          </cell>
          <cell r="M28">
            <v>14852.0232</v>
          </cell>
          <cell r="N28">
            <v>15844.72896</v>
          </cell>
        </row>
        <row r="40">
          <cell r="C40">
            <v>5015</v>
          </cell>
          <cell r="D40">
            <v>5015</v>
          </cell>
          <cell r="E40">
            <v>5015</v>
          </cell>
          <cell r="F40">
            <v>5015</v>
          </cell>
          <cell r="G40">
            <v>5015</v>
          </cell>
          <cell r="H40">
            <v>5015</v>
          </cell>
          <cell r="I40">
            <v>5015</v>
          </cell>
          <cell r="J40">
            <v>5015</v>
          </cell>
          <cell r="K40">
            <v>5015</v>
          </cell>
          <cell r="L40">
            <v>5015</v>
          </cell>
          <cell r="M40">
            <v>5015</v>
          </cell>
          <cell r="N40">
            <v>5015</v>
          </cell>
        </row>
        <row r="47">
          <cell r="C47">
            <v>10911.32</v>
          </cell>
          <cell r="D47">
            <v>7455.4236799999999</v>
          </cell>
          <cell r="E47">
            <v>11924.82656</v>
          </cell>
          <cell r="F47">
            <v>11376.25568</v>
          </cell>
          <cell r="G47">
            <v>11259.615680000001</v>
          </cell>
          <cell r="H47">
            <v>11070.537920000001</v>
          </cell>
          <cell r="I47">
            <v>10930.88096</v>
          </cell>
          <cell r="J47">
            <v>10954.036160000001</v>
          </cell>
          <cell r="K47">
            <v>12162.42656</v>
          </cell>
          <cell r="L47">
            <v>13587.128000000001</v>
          </cell>
          <cell r="M47">
            <v>17950.327999999998</v>
          </cell>
          <cell r="N47">
            <v>19106.878400000001</v>
          </cell>
        </row>
      </sheetData>
      <sheetData sheetId="4" refreshError="1">
        <row r="13">
          <cell r="C13">
            <v>271016</v>
          </cell>
          <cell r="D13">
            <v>101669.04</v>
          </cell>
          <cell r="E13">
            <v>214229.88</v>
          </cell>
          <cell r="F13">
            <v>205411.68</v>
          </cell>
          <cell r="G13">
            <v>206075.88</v>
          </cell>
          <cell r="H13">
            <v>205292.88</v>
          </cell>
          <cell r="I13">
            <v>207452.88</v>
          </cell>
          <cell r="J13">
            <v>209879.1</v>
          </cell>
          <cell r="K13">
            <v>210959.1</v>
          </cell>
          <cell r="L13">
            <v>229066.92</v>
          </cell>
          <cell r="M13">
            <v>256445.46</v>
          </cell>
          <cell r="N13">
            <v>278164.26</v>
          </cell>
        </row>
        <row r="16">
          <cell r="C16">
            <v>930507.99120000005</v>
          </cell>
          <cell r="D16">
            <v>926022.20976</v>
          </cell>
          <cell r="E16">
            <v>936003.32928000018</v>
          </cell>
          <cell r="F16">
            <v>946107.81504000002</v>
          </cell>
          <cell r="G16">
            <v>957203.41680000001</v>
          </cell>
          <cell r="H16">
            <v>969198.97104000009</v>
          </cell>
          <cell r="I16">
            <v>982899.81935999985</v>
          </cell>
          <cell r="J16">
            <v>997375.98167999997</v>
          </cell>
          <cell r="K16">
            <v>1004609</v>
          </cell>
          <cell r="L16">
            <v>1009700.6904</v>
          </cell>
          <cell r="M16">
            <v>997562</v>
          </cell>
          <cell r="N16">
            <v>986352</v>
          </cell>
        </row>
        <row r="17">
          <cell r="C17">
            <v>243951.36400000006</v>
          </cell>
          <cell r="D17">
            <v>72782.688959999941</v>
          </cell>
          <cell r="E17">
            <v>172795.82832000009</v>
          </cell>
          <cell r="F17">
            <v>166217.3625599998</v>
          </cell>
          <cell r="G17">
            <v>167713.27055999986</v>
          </cell>
          <cell r="H17">
            <v>168018.14304</v>
          </cell>
          <cell r="I17">
            <v>171365.03711999964</v>
          </cell>
          <cell r="J17">
            <v>173984.27832000004</v>
          </cell>
          <cell r="K17">
            <v>167561.93432</v>
          </cell>
          <cell r="L17">
            <v>179182.54960000003</v>
          </cell>
          <cell r="M17">
            <v>182759.85920000006</v>
          </cell>
          <cell r="N17">
            <v>200194.83759999997</v>
          </cell>
        </row>
        <row r="28">
          <cell r="C28">
            <v>13957.33842</v>
          </cell>
          <cell r="D28">
            <v>5235.9555599999994</v>
          </cell>
          <cell r="E28">
            <v>11032.838819999997</v>
          </cell>
          <cell r="F28">
            <v>10578.701519999999</v>
          </cell>
          <cell r="G28">
            <v>10612.907819999999</v>
          </cell>
          <cell r="H28">
            <v>10572.583319999998</v>
          </cell>
          <cell r="I28">
            <v>10683.823319999998</v>
          </cell>
          <cell r="J28">
            <v>10808.773650000001</v>
          </cell>
          <cell r="K28">
            <v>10864.39365</v>
          </cell>
          <cell r="L28">
            <v>11796.946380000001</v>
          </cell>
          <cell r="M28">
            <v>13206.94119</v>
          </cell>
          <cell r="N28">
            <v>14325.45939</v>
          </cell>
        </row>
        <row r="40">
          <cell r="C40">
            <v>5015</v>
          </cell>
          <cell r="D40">
            <v>5015</v>
          </cell>
          <cell r="E40">
            <v>5015</v>
          </cell>
          <cell r="F40">
            <v>5015</v>
          </cell>
          <cell r="G40">
            <v>5015</v>
          </cell>
          <cell r="H40">
            <v>5015</v>
          </cell>
          <cell r="I40">
            <v>5015</v>
          </cell>
          <cell r="J40">
            <v>5015</v>
          </cell>
          <cell r="K40">
            <v>5015</v>
          </cell>
          <cell r="L40">
            <v>5015</v>
          </cell>
          <cell r="M40">
            <v>5015</v>
          </cell>
          <cell r="N40">
            <v>5015</v>
          </cell>
        </row>
        <row r="47">
          <cell r="C47">
            <v>16907.9768</v>
          </cell>
          <cell r="D47">
            <v>6747.1423999999997</v>
          </cell>
          <cell r="E47">
            <v>13500.792799999997</v>
          </cell>
          <cell r="F47">
            <v>12971.700799999997</v>
          </cell>
          <cell r="G47">
            <v>13011.552799999998</v>
          </cell>
          <cell r="H47">
            <v>12964.572799999998</v>
          </cell>
          <cell r="I47">
            <v>13094.172799999998</v>
          </cell>
          <cell r="J47">
            <v>13239.745999999999</v>
          </cell>
          <cell r="K47">
            <v>13304.546</v>
          </cell>
          <cell r="L47">
            <v>14391.015200000002</v>
          </cell>
          <cell r="M47">
            <v>16033.727599999998</v>
          </cell>
          <cell r="N47">
            <v>17336.855599999999</v>
          </cell>
        </row>
      </sheetData>
      <sheetData sheetId="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by yr"/>
      <sheetName val="CO Detailed "/>
      <sheetName val="Off Exp"/>
      <sheetName val="Local Travel"/>
      <sheetName val="Capacity B"/>
      <sheetName val="Male client"/>
      <sheetName val="Entertainment W"/>
      <sheetName val="MSM"/>
      <sheetName val="STI"/>
      <sheetName val="OVC"/>
      <sheetName val="SI"/>
      <sheetName val="CoC"/>
      <sheetName val="IDU"/>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lowrisk (1)"/>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GlobOps-BreakByFCO"/>
      <sheetName val="Sum- revised 09"/>
      <sheetName val="II. Budget - Detail OLD"/>
      <sheetName val="APRO-GlobOps-BreakByFCO (2)"/>
      <sheetName val="Summary"/>
      <sheetName val="Instructions G&amp;A"/>
      <sheetName val="Instructions"/>
      <sheetName val="I. Budget - Summary"/>
      <sheetName val="G&amp;A - G&amp;A Aug 27"/>
      <sheetName val="Trips summary"/>
      <sheetName val="II. Budget - Detail (FHI Ops)"/>
      <sheetName val="BaseFrReserch"/>
      <sheetName val="Back up APRO OE FY 10-165 forGA"/>
      <sheetName val="Back up OE- PQC -Jeff"/>
      <sheetName val="APRO"/>
      <sheetName val="Air fare"/>
      <sheetName val="Per Diem"/>
      <sheetName val="VN Salary and Fringe"/>
      <sheetName val="III. Budget - Qrtrly (FHI Ops)"/>
      <sheetName val="IV. Budget - Detail (Sub Ops)"/>
      <sheetName val="V. Budget - Quarterly (Sub Ops)"/>
      <sheetName val="VI. Summary by Par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for USAID"/>
      <sheetName val="I. Budget - Summary"/>
      <sheetName val="II. Budget - Detail (FHI Ops)"/>
      <sheetName val="Elements"/>
      <sheetName val="SA budget Total"/>
      <sheetName val="III. Budget - Qrtrly (FHI Ops)"/>
      <sheetName val="IV. Budget - Detail (Sub Ops)"/>
      <sheetName val="V. Budget - Quarterly (Sub Ops)"/>
      <sheetName val="VI. Summary by Parent"/>
      <sheetName val="V. PEPFAR Codes and Elements "/>
      <sheetName val="FY09 Std Rates"/>
      <sheetName val="Salary and Fringe"/>
      <sheetName val="airfare"/>
      <sheetName val="Severance 08"/>
      <sheetName val="Severance 09"/>
      <sheetName val="ODC"/>
      <sheetName val="SA spendin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Objectives"/>
      <sheetName val="Budget_Summary"/>
      <sheetName val="Bottleneck Analysis"/>
      <sheetName val="SUMMARY CHART Cost"/>
      <sheetName val="Costing_Detailed"/>
      <sheetName val="Funding Gap Analysis"/>
      <sheetName val="Cost Breakdown"/>
      <sheetName val="Budget Assumptions"/>
      <sheetName val="Budget Assumptions 2"/>
      <sheetName val="Drops"/>
      <sheetName val="$Ranges$"/>
      <sheetName val="$Meta$"/>
      <sheetName val="Interventions by Thematic Group"/>
      <sheetName val="HRH_GOL Payroll &amp; Inc. 2013"/>
      <sheetName val="HRH_Staffing Projection New HF"/>
      <sheetName val="HRH_CHV Calculations"/>
      <sheetName val="Lists"/>
    </sheetNames>
    <sheetDataSet>
      <sheetData sheetId="0">
        <row r="3">
          <cell r="C3" t="str">
            <v>Capacity (in-service training)</v>
          </cell>
        </row>
        <row r="4">
          <cell r="C4" t="str">
            <v>Management (performance)</v>
          </cell>
        </row>
        <row r="5">
          <cell r="C5" t="str">
            <v>Production (pre-service training)</v>
          </cell>
        </row>
        <row r="6">
          <cell r="C6" t="str">
            <v>Recruitment: Put current staff in payroll</v>
          </cell>
        </row>
        <row r="7">
          <cell r="C7" t="str">
            <v>Recruitment: Staffing requirements for new facilities</v>
          </cell>
        </row>
        <row r="8">
          <cell r="C8" t="str">
            <v>Recruitment: Incorporation of gCHVs into system</v>
          </cell>
        </row>
        <row r="9">
          <cell r="C9" t="str">
            <v>Recruitment: Other staff</v>
          </cell>
        </row>
        <row r="10">
          <cell r="C10" t="str">
            <v>Retention (remuneration)"</v>
          </cell>
        </row>
        <row r="11">
          <cell r="C11" t="str">
            <v>Procurement (drugs, supplies, equipment &amp; machinery)</v>
          </cell>
        </row>
        <row r="12">
          <cell r="C12" t="str">
            <v>Storage (inventory, tracking, analysis)</v>
          </cell>
        </row>
        <row r="13">
          <cell r="C13" t="str">
            <v>Disposal (waste management)</v>
          </cell>
          <cell r="F13" t="str">
            <v>Social Norms</v>
          </cell>
        </row>
        <row r="14">
          <cell r="C14" t="str">
            <v>Construction: New Facilities</v>
          </cell>
          <cell r="F14" t="str">
            <v>Legislation/Policy</v>
          </cell>
        </row>
        <row r="15">
          <cell r="C15" t="str">
            <v>Construction Maternity Waiting Home/adolescent space/ORT corner</v>
          </cell>
          <cell r="F15" t="str">
            <v>Budget/Expenditure</v>
          </cell>
        </row>
        <row r="16">
          <cell r="C16" t="str">
            <v>Construction: Staff Accommodation</v>
          </cell>
          <cell r="F16" t="str">
            <v>Management/Coordination</v>
          </cell>
        </row>
        <row r="17">
          <cell r="C17" t="str">
            <v>Construction: other</v>
          </cell>
          <cell r="F17" t="str">
            <v>Availability of Essential Commodities/Input</v>
          </cell>
        </row>
        <row r="18">
          <cell r="C18" t="str">
            <v>Equipment: New Facilities</v>
          </cell>
          <cell r="F18" t="str">
            <v>Access to Adequate Staffed Services, Facilities and Information</v>
          </cell>
        </row>
        <row r="19">
          <cell r="C19" t="str">
            <v>Maintenance &amp; Operational Costs: New Facilities</v>
          </cell>
          <cell r="F19" t="str">
            <v>Financial Access</v>
          </cell>
        </row>
        <row r="20">
          <cell r="C20" t="str">
            <v>Extension (isolation rooms, waste management)</v>
          </cell>
          <cell r="F20" t="str">
            <v>Social and Cultural Practices and Associated Beliefs</v>
          </cell>
        </row>
        <row r="21">
          <cell r="C21" t="str">
            <v>Rehabilitation (Health Facilities)</v>
          </cell>
          <cell r="F21" t="str">
            <v>Continuity of Use</v>
          </cell>
        </row>
        <row r="22">
          <cell r="C22" t="str">
            <v>Utilities &amp; Maintenance (repairs, water, power)</v>
          </cell>
          <cell r="F22" t="str">
            <v>Quality</v>
          </cell>
        </row>
        <row r="23">
          <cell r="C23" t="str">
            <v>Data Collection (HMIS with LMIS, FMIS, iHRS, CBIS)</v>
          </cell>
        </row>
        <row r="24">
          <cell r="C24" t="str">
            <v>Information Management (collective filing, backup)</v>
          </cell>
        </row>
        <row r="25">
          <cell r="C25" t="str">
            <v>Information Dissemination (UReport, MHero, website, process diagrams/posters)</v>
          </cell>
        </row>
        <row r="26">
          <cell r="C26" t="str">
            <v>Surveillance Structures (National and County-level teams)</v>
          </cell>
        </row>
        <row r="27">
          <cell r="C27" t="str">
            <v>Data Reporting &amp; Action</v>
          </cell>
        </row>
        <row r="28">
          <cell r="C28" t="str">
            <v>Referral</v>
          </cell>
        </row>
        <row r="29">
          <cell r="C29" t="str">
            <v>Support to Community-level Health Management Structures</v>
          </cell>
        </row>
        <row r="30">
          <cell r="C30" t="str">
            <v xml:space="preserve">Communication for Development </v>
          </cell>
        </row>
        <row r="31">
          <cell r="C31" t="str">
            <v>Recruiting Staff for QA</v>
          </cell>
        </row>
        <row r="32">
          <cell r="C32" t="str">
            <v>QA Capacity Building</v>
          </cell>
        </row>
        <row r="33">
          <cell r="C33" t="str">
            <v>QA Supervision &amp; Monitoring</v>
          </cell>
        </row>
        <row r="34">
          <cell r="C34" t="str">
            <v>Development of QA standards, guidance, etc.</v>
          </cell>
        </row>
        <row r="35">
          <cell r="C35" t="str">
            <v>County/District Health Management Teams: Recruiting Additional Staff</v>
          </cell>
        </row>
        <row r="36">
          <cell r="C36" t="str">
            <v>District/County Health Management Teams: Capacity Building and Support</v>
          </cell>
        </row>
        <row r="37">
          <cell r="C37" t="str">
            <v>Central level governance and management</v>
          </cell>
        </row>
        <row r="38">
          <cell r="C38" t="str">
            <v>Financial Management</v>
          </cell>
        </row>
        <row r="39">
          <cell r="C39" t="str">
            <v>Supervision of CHV</v>
          </cell>
        </row>
      </sheetData>
      <sheetData sheetId="1"/>
      <sheetData sheetId="2"/>
      <sheetData sheetId="3"/>
      <sheetData sheetId="4"/>
      <sheetData sheetId="5"/>
      <sheetData sheetId="6"/>
      <sheetData sheetId="7"/>
      <sheetData sheetId="8"/>
      <sheetData sheetId="9"/>
      <sheetData sheetId="10">
        <row r="1">
          <cell r="D1" t="str">
            <v>Combined</v>
          </cell>
          <cell r="E1" t="str">
            <v>Final Drop</v>
          </cell>
        </row>
        <row r="2">
          <cell r="B2" t="e">
            <v>#REF!</v>
          </cell>
          <cell r="D2" t="e">
            <v>#REF!</v>
          </cell>
          <cell r="E2" t="e">
            <v>#REF!</v>
          </cell>
        </row>
        <row r="3">
          <cell r="B3" t="e">
            <v>#REF!</v>
          </cell>
          <cell r="D3" t="e">
            <v>#REF!</v>
          </cell>
          <cell r="E3" t="e">
            <v>#N/A</v>
          </cell>
        </row>
        <row r="4">
          <cell r="B4" t="e">
            <v>#REF!</v>
          </cell>
          <cell r="D4" t="e">
            <v>#REF!</v>
          </cell>
          <cell r="E4" t="e">
            <v>#N/A</v>
          </cell>
        </row>
        <row r="5">
          <cell r="B5" t="e">
            <v>#REF!</v>
          </cell>
          <cell r="D5" t="e">
            <v>#REF!</v>
          </cell>
          <cell r="E5" t="e">
            <v>#N/A</v>
          </cell>
        </row>
        <row r="6">
          <cell r="B6" t="e">
            <v>#REF!</v>
          </cell>
          <cell r="D6" t="e">
            <v>#REF!</v>
          </cell>
          <cell r="E6" t="e">
            <v>#N/A</v>
          </cell>
        </row>
        <row r="7">
          <cell r="B7" t="e">
            <v>#REF!</v>
          </cell>
          <cell r="D7" t="e">
            <v>#REF!</v>
          </cell>
          <cell r="E7" t="e">
            <v>#N/A</v>
          </cell>
        </row>
        <row r="8">
          <cell r="B8" t="e">
            <v>#REF!</v>
          </cell>
          <cell r="D8" t="e">
            <v>#REF!</v>
          </cell>
          <cell r="E8" t="e">
            <v>#N/A</v>
          </cell>
        </row>
        <row r="9">
          <cell r="B9" t="e">
            <v>#REF!</v>
          </cell>
          <cell r="D9" t="e">
            <v>#REF!</v>
          </cell>
          <cell r="E9" t="e">
            <v>#N/A</v>
          </cell>
        </row>
        <row r="10">
          <cell r="B10" t="e">
            <v>#REF!</v>
          </cell>
          <cell r="D10" t="e">
            <v>#REF!</v>
          </cell>
          <cell r="E10" t="e">
            <v>#N/A</v>
          </cell>
        </row>
        <row r="11">
          <cell r="B11" t="e">
            <v>#REF!</v>
          </cell>
          <cell r="D11" t="e">
            <v>#REF!</v>
          </cell>
          <cell r="E11" t="e">
            <v>#N/A</v>
          </cell>
        </row>
        <row r="12">
          <cell r="B12" t="e">
            <v>#REF!</v>
          </cell>
          <cell r="D12" t="e">
            <v>#REF!</v>
          </cell>
          <cell r="E12" t="e">
            <v>#N/A</v>
          </cell>
        </row>
        <row r="13">
          <cell r="B13" t="e">
            <v>#REF!</v>
          </cell>
          <cell r="D13" t="e">
            <v>#REF!</v>
          </cell>
          <cell r="E13" t="e">
            <v>#N/A</v>
          </cell>
        </row>
        <row r="14">
          <cell r="B14" t="e">
            <v>#REF!</v>
          </cell>
          <cell r="D14" t="e">
            <v>#REF!</v>
          </cell>
          <cell r="E14" t="e">
            <v>#N/A</v>
          </cell>
        </row>
        <row r="15">
          <cell r="B15" t="e">
            <v>#REF!</v>
          </cell>
          <cell r="D15" t="e">
            <v>#REF!</v>
          </cell>
          <cell r="E15" t="e">
            <v>#N/A</v>
          </cell>
        </row>
        <row r="16">
          <cell r="B16" t="e">
            <v>#REF!</v>
          </cell>
          <cell r="D16" t="e">
            <v>#REF!</v>
          </cell>
          <cell r="E16" t="e">
            <v>#N/A</v>
          </cell>
        </row>
        <row r="17">
          <cell r="B17" t="e">
            <v>#REF!</v>
          </cell>
          <cell r="D17" t="e">
            <v>#REF!</v>
          </cell>
          <cell r="E17" t="e">
            <v>#N/A</v>
          </cell>
        </row>
        <row r="18">
          <cell r="B18" t="e">
            <v>#REF!</v>
          </cell>
          <cell r="D18" t="e">
            <v>#REF!</v>
          </cell>
          <cell r="E18" t="e">
            <v>#N/A</v>
          </cell>
        </row>
        <row r="19">
          <cell r="B19" t="e">
            <v>#REF!</v>
          </cell>
          <cell r="D19" t="e">
            <v>#REF!</v>
          </cell>
          <cell r="E19" t="e">
            <v>#N/A</v>
          </cell>
        </row>
        <row r="20">
          <cell r="B20" t="e">
            <v>#REF!</v>
          </cell>
          <cell r="D20" t="e">
            <v>#REF!</v>
          </cell>
          <cell r="E20" t="e">
            <v>#N/A</v>
          </cell>
        </row>
        <row r="21">
          <cell r="B21" t="e">
            <v>#REF!</v>
          </cell>
          <cell r="D21" t="e">
            <v>#REF!</v>
          </cell>
          <cell r="E21" t="e">
            <v>#N/A</v>
          </cell>
        </row>
        <row r="22">
          <cell r="B22" t="e">
            <v>#REF!</v>
          </cell>
          <cell r="D22" t="e">
            <v>#REF!</v>
          </cell>
          <cell r="E22" t="e">
            <v>#N/A</v>
          </cell>
        </row>
        <row r="23">
          <cell r="B23" t="e">
            <v>#REF!</v>
          </cell>
          <cell r="D23" t="e">
            <v>#REF!</v>
          </cell>
          <cell r="E23" t="e">
            <v>#N/A</v>
          </cell>
        </row>
        <row r="24">
          <cell r="B24" t="e">
            <v>#REF!</v>
          </cell>
          <cell r="D24" t="e">
            <v>#REF!</v>
          </cell>
          <cell r="E24" t="e">
            <v>#N/A</v>
          </cell>
        </row>
        <row r="25">
          <cell r="B25" t="e">
            <v>#REF!</v>
          </cell>
          <cell r="D25" t="e">
            <v>#REF!</v>
          </cell>
          <cell r="E25" t="e">
            <v>#N/A</v>
          </cell>
        </row>
        <row r="26">
          <cell r="B26" t="e">
            <v>#REF!</v>
          </cell>
          <cell r="D26" t="e">
            <v>#REF!</v>
          </cell>
          <cell r="E26" t="e">
            <v>#N/A</v>
          </cell>
        </row>
        <row r="27">
          <cell r="B27" t="e">
            <v>#REF!</v>
          </cell>
          <cell r="D27" t="e">
            <v>#REF!</v>
          </cell>
          <cell r="E27" t="e">
            <v>#N/A</v>
          </cell>
        </row>
        <row r="28">
          <cell r="B28" t="e">
            <v>#REF!</v>
          </cell>
          <cell r="D28" t="e">
            <v>#REF!</v>
          </cell>
          <cell r="E28" t="e">
            <v>#N/A</v>
          </cell>
        </row>
        <row r="29">
          <cell r="B29" t="e">
            <v>#REF!</v>
          </cell>
          <cell r="D29" t="e">
            <v>#REF!</v>
          </cell>
          <cell r="E29" t="e">
            <v>#N/A</v>
          </cell>
        </row>
        <row r="30">
          <cell r="B30" t="e">
            <v>#REF!</v>
          </cell>
          <cell r="D30" t="e">
            <v>#REF!</v>
          </cell>
          <cell r="E30" t="e">
            <v>#N/A</v>
          </cell>
        </row>
        <row r="31">
          <cell r="B31" t="e">
            <v>#REF!</v>
          </cell>
          <cell r="D31" t="e">
            <v>#REF!</v>
          </cell>
          <cell r="E31" t="e">
            <v>#N/A</v>
          </cell>
        </row>
        <row r="32">
          <cell r="B32" t="e">
            <v>#REF!</v>
          </cell>
          <cell r="D32" t="e">
            <v>#REF!</v>
          </cell>
          <cell r="E32" t="e">
            <v>#N/A</v>
          </cell>
        </row>
        <row r="33">
          <cell r="B33" t="e">
            <v>#REF!</v>
          </cell>
          <cell r="D33" t="e">
            <v>#REF!</v>
          </cell>
          <cell r="E33" t="e">
            <v>#N/A</v>
          </cell>
        </row>
        <row r="34">
          <cell r="B34" t="e">
            <v>#REF!</v>
          </cell>
          <cell r="D34" t="e">
            <v>#REF!</v>
          </cell>
          <cell r="E34" t="e">
            <v>#N/A</v>
          </cell>
        </row>
        <row r="35">
          <cell r="B35" t="e">
            <v>#REF!</v>
          </cell>
          <cell r="D35" t="e">
            <v>#REF!</v>
          </cell>
          <cell r="E35" t="e">
            <v>#N/A</v>
          </cell>
        </row>
        <row r="36">
          <cell r="B36" t="e">
            <v>#REF!</v>
          </cell>
          <cell r="D36" t="e">
            <v>#REF!</v>
          </cell>
          <cell r="E36" t="e">
            <v>#N/A</v>
          </cell>
        </row>
        <row r="37">
          <cell r="B37" t="e">
            <v>#REF!</v>
          </cell>
          <cell r="D37" t="e">
            <v>#REF!</v>
          </cell>
          <cell r="E37" t="e">
            <v>#N/A</v>
          </cell>
        </row>
        <row r="38">
          <cell r="B38" t="e">
            <v>#REF!</v>
          </cell>
          <cell r="D38" t="e">
            <v>#REF!</v>
          </cell>
          <cell r="E38" t="e">
            <v>#N/A</v>
          </cell>
        </row>
        <row r="39">
          <cell r="B39" t="e">
            <v>#REF!</v>
          </cell>
          <cell r="D39" t="e">
            <v>#REF!</v>
          </cell>
          <cell r="E39" t="e">
            <v>#N/A</v>
          </cell>
        </row>
        <row r="40">
          <cell r="B40" t="e">
            <v>#REF!</v>
          </cell>
          <cell r="D40" t="e">
            <v>#REF!</v>
          </cell>
          <cell r="E40" t="e">
            <v>#N/A</v>
          </cell>
        </row>
        <row r="41">
          <cell r="B41" t="e">
            <v>#REF!</v>
          </cell>
          <cell r="D41" t="e">
            <v>#REF!</v>
          </cell>
          <cell r="E41" t="e">
            <v>#N/A</v>
          </cell>
        </row>
        <row r="42">
          <cell r="B42" t="e">
            <v>#REF!</v>
          </cell>
          <cell r="D42" t="e">
            <v>#REF!</v>
          </cell>
          <cell r="E42" t="e">
            <v>#N/A</v>
          </cell>
        </row>
        <row r="43">
          <cell r="B43" t="e">
            <v>#REF!</v>
          </cell>
          <cell r="D43" t="e">
            <v>#REF!</v>
          </cell>
          <cell r="E43" t="e">
            <v>#N/A</v>
          </cell>
        </row>
        <row r="44">
          <cell r="B44" t="e">
            <v>#REF!</v>
          </cell>
          <cell r="D44" t="e">
            <v>#REF!</v>
          </cell>
          <cell r="E44" t="e">
            <v>#N/A</v>
          </cell>
        </row>
        <row r="45">
          <cell r="B45" t="e">
            <v>#REF!</v>
          </cell>
          <cell r="D45" t="e">
            <v>#REF!</v>
          </cell>
          <cell r="E45" t="e">
            <v>#N/A</v>
          </cell>
        </row>
        <row r="46">
          <cell r="B46" t="e">
            <v>#REF!</v>
          </cell>
          <cell r="D46" t="e">
            <v>#REF!</v>
          </cell>
          <cell r="E46" t="e">
            <v>#N/A</v>
          </cell>
        </row>
        <row r="47">
          <cell r="B47" t="e">
            <v>#REF!</v>
          </cell>
          <cell r="D47" t="e">
            <v>#REF!</v>
          </cell>
          <cell r="E47" t="e">
            <v>#N/A</v>
          </cell>
        </row>
        <row r="48">
          <cell r="B48" t="e">
            <v>#REF!</v>
          </cell>
          <cell r="D48" t="e">
            <v>#REF!</v>
          </cell>
          <cell r="E48" t="e">
            <v>#N/A</v>
          </cell>
        </row>
        <row r="49">
          <cell r="B49" t="e">
            <v>#REF!</v>
          </cell>
          <cell r="D49" t="e">
            <v>#REF!</v>
          </cell>
          <cell r="E49" t="e">
            <v>#N/A</v>
          </cell>
        </row>
        <row r="50">
          <cell r="B50" t="e">
            <v>#REF!</v>
          </cell>
          <cell r="D50" t="e">
            <v>#REF!</v>
          </cell>
          <cell r="E50" t="e">
            <v>#N/A</v>
          </cell>
        </row>
        <row r="51">
          <cell r="B51" t="e">
            <v>#REF!</v>
          </cell>
          <cell r="D51" t="e">
            <v>#REF!</v>
          </cell>
          <cell r="E51" t="e">
            <v>#N/A</v>
          </cell>
        </row>
        <row r="52">
          <cell r="B52" t="e">
            <v>#REF!</v>
          </cell>
          <cell r="D52" t="e">
            <v>#REF!</v>
          </cell>
          <cell r="E52" t="e">
            <v>#N/A</v>
          </cell>
        </row>
        <row r="53">
          <cell r="B53" t="e">
            <v>#REF!</v>
          </cell>
          <cell r="D53" t="e">
            <v>#REF!</v>
          </cell>
          <cell r="E53" t="e">
            <v>#N/A</v>
          </cell>
        </row>
        <row r="54">
          <cell r="B54" t="e">
            <v>#REF!</v>
          </cell>
          <cell r="D54" t="e">
            <v>#REF!</v>
          </cell>
          <cell r="E54" t="e">
            <v>#N/A</v>
          </cell>
        </row>
        <row r="55">
          <cell r="B55" t="e">
            <v>#REF!</v>
          </cell>
          <cell r="D55" t="e">
            <v>#REF!</v>
          </cell>
          <cell r="E55" t="e">
            <v>#N/A</v>
          </cell>
        </row>
        <row r="56">
          <cell r="B56" t="e">
            <v>#REF!</v>
          </cell>
          <cell r="D56" t="e">
            <v>#REF!</v>
          </cell>
          <cell r="E56" t="e">
            <v>#N/A</v>
          </cell>
        </row>
        <row r="57">
          <cell r="B57" t="e">
            <v>#REF!</v>
          </cell>
          <cell r="D57" t="e">
            <v>#REF!</v>
          </cell>
          <cell r="E57" t="e">
            <v>#N/A</v>
          </cell>
        </row>
        <row r="58">
          <cell r="B58" t="e">
            <v>#REF!</v>
          </cell>
          <cell r="D58" t="e">
            <v>#REF!</v>
          </cell>
          <cell r="E58" t="e">
            <v>#N/A</v>
          </cell>
        </row>
        <row r="59">
          <cell r="B59" t="e">
            <v>#REF!</v>
          </cell>
          <cell r="D59" t="e">
            <v>#REF!</v>
          </cell>
          <cell r="E59" t="e">
            <v>#N/A</v>
          </cell>
        </row>
        <row r="60">
          <cell r="B60" t="e">
            <v>#REF!</v>
          </cell>
          <cell r="D60" t="e">
            <v>#REF!</v>
          </cell>
          <cell r="E60" t="e">
            <v>#N/A</v>
          </cell>
        </row>
        <row r="61">
          <cell r="B61" t="e">
            <v>#REF!</v>
          </cell>
          <cell r="D61" t="e">
            <v>#REF!</v>
          </cell>
          <cell r="E61" t="e">
            <v>#N/A</v>
          </cell>
        </row>
        <row r="62">
          <cell r="B62" t="e">
            <v>#REF!</v>
          </cell>
          <cell r="D62" t="e">
            <v>#REF!</v>
          </cell>
          <cell r="E62" t="e">
            <v>#N/A</v>
          </cell>
        </row>
        <row r="63">
          <cell r="B63" t="e">
            <v>#REF!</v>
          </cell>
          <cell r="D63" t="e">
            <v>#REF!</v>
          </cell>
          <cell r="E63" t="e">
            <v>#N/A</v>
          </cell>
        </row>
        <row r="64">
          <cell r="B64" t="e">
            <v>#REF!</v>
          </cell>
          <cell r="D64" t="e">
            <v>#REF!</v>
          </cell>
          <cell r="E64" t="e">
            <v>#N/A</v>
          </cell>
        </row>
        <row r="65">
          <cell r="B65" t="e">
            <v>#REF!</v>
          </cell>
          <cell r="D65" t="e">
            <v>#REF!</v>
          </cell>
          <cell r="E65" t="e">
            <v>#N/A</v>
          </cell>
        </row>
        <row r="66">
          <cell r="B66" t="e">
            <v>#REF!</v>
          </cell>
          <cell r="D66" t="e">
            <v>#REF!</v>
          </cell>
          <cell r="E66" t="e">
            <v>#N/A</v>
          </cell>
        </row>
        <row r="67">
          <cell r="B67" t="e">
            <v>#REF!</v>
          </cell>
          <cell r="D67" t="e">
            <v>#REF!</v>
          </cell>
          <cell r="E67" t="e">
            <v>#N/A</v>
          </cell>
        </row>
        <row r="68">
          <cell r="B68" t="e">
            <v>#REF!</v>
          </cell>
          <cell r="D68" t="e">
            <v>#REF!</v>
          </cell>
          <cell r="E68" t="e">
            <v>#N/A</v>
          </cell>
        </row>
        <row r="69">
          <cell r="B69" t="e">
            <v>#REF!</v>
          </cell>
          <cell r="D69" t="e">
            <v>#REF!</v>
          </cell>
          <cell r="E69" t="e">
            <v>#N/A</v>
          </cell>
        </row>
        <row r="70">
          <cell r="B70" t="e">
            <v>#REF!</v>
          </cell>
          <cell r="D70" t="e">
            <v>#REF!</v>
          </cell>
          <cell r="E70" t="e">
            <v>#N/A</v>
          </cell>
        </row>
        <row r="71">
          <cell r="B71" t="e">
            <v>#REF!</v>
          </cell>
          <cell r="D71" t="e">
            <v>#REF!</v>
          </cell>
          <cell r="E71" t="e">
            <v>#N/A</v>
          </cell>
        </row>
        <row r="72">
          <cell r="B72" t="e">
            <v>#REF!</v>
          </cell>
          <cell r="D72" t="e">
            <v>#REF!</v>
          </cell>
          <cell r="E72" t="e">
            <v>#N/A</v>
          </cell>
        </row>
        <row r="73">
          <cell r="B73" t="e">
            <v>#REF!</v>
          </cell>
          <cell r="D73" t="e">
            <v>#REF!</v>
          </cell>
          <cell r="E73" t="e">
            <v>#N/A</v>
          </cell>
        </row>
        <row r="74">
          <cell r="B74" t="e">
            <v>#REF!</v>
          </cell>
          <cell r="D74" t="e">
            <v>#REF!</v>
          </cell>
          <cell r="E74" t="e">
            <v>#N/A</v>
          </cell>
        </row>
        <row r="75">
          <cell r="B75" t="e">
            <v>#REF!</v>
          </cell>
          <cell r="D75" t="e">
            <v>#REF!</v>
          </cell>
          <cell r="E75" t="e">
            <v>#N/A</v>
          </cell>
        </row>
        <row r="76">
          <cell r="B76" t="e">
            <v>#REF!</v>
          </cell>
          <cell r="D76" t="e">
            <v>#REF!</v>
          </cell>
          <cell r="E76" t="e">
            <v>#N/A</v>
          </cell>
        </row>
        <row r="77">
          <cell r="B77" t="e">
            <v>#REF!</v>
          </cell>
          <cell r="D77" t="e">
            <v>#REF!</v>
          </cell>
          <cell r="E77" t="e">
            <v>#N/A</v>
          </cell>
        </row>
        <row r="78">
          <cell r="B78" t="e">
            <v>#REF!</v>
          </cell>
          <cell r="D78" t="e">
            <v>#REF!</v>
          </cell>
          <cell r="E78" t="e">
            <v>#N/A</v>
          </cell>
        </row>
        <row r="79">
          <cell r="B79" t="e">
            <v>#REF!</v>
          </cell>
          <cell r="D79" t="e">
            <v>#REF!</v>
          </cell>
          <cell r="E79" t="e">
            <v>#N/A</v>
          </cell>
        </row>
        <row r="80">
          <cell r="B80" t="e">
            <v>#REF!</v>
          </cell>
          <cell r="D80" t="e">
            <v>#REF!</v>
          </cell>
          <cell r="E80" t="e">
            <v>#N/A</v>
          </cell>
        </row>
        <row r="81">
          <cell r="B81" t="e">
            <v>#REF!</v>
          </cell>
          <cell r="D81" t="e">
            <v>#REF!</v>
          </cell>
          <cell r="E81" t="e">
            <v>#N/A</v>
          </cell>
        </row>
        <row r="82">
          <cell r="B82" t="e">
            <v>#REF!</v>
          </cell>
          <cell r="D82" t="e">
            <v>#REF!</v>
          </cell>
          <cell r="E82" t="e">
            <v>#N/A</v>
          </cell>
        </row>
        <row r="83">
          <cell r="B83" t="e">
            <v>#REF!</v>
          </cell>
          <cell r="D83" t="e">
            <v>#REF!</v>
          </cell>
          <cell r="E83" t="e">
            <v>#N/A</v>
          </cell>
        </row>
        <row r="84">
          <cell r="B84" t="e">
            <v>#REF!</v>
          </cell>
          <cell r="D84" t="e">
            <v>#REF!</v>
          </cell>
          <cell r="E84" t="e">
            <v>#N/A</v>
          </cell>
        </row>
        <row r="85">
          <cell r="B85" t="e">
            <v>#REF!</v>
          </cell>
          <cell r="D85" t="e">
            <v>#REF!</v>
          </cell>
          <cell r="E85" t="e">
            <v>#N/A</v>
          </cell>
        </row>
        <row r="86">
          <cell r="B86" t="e">
            <v>#REF!</v>
          </cell>
          <cell r="D86" t="e">
            <v>#REF!</v>
          </cell>
          <cell r="E86" t="e">
            <v>#N/A</v>
          </cell>
        </row>
        <row r="87">
          <cell r="B87" t="e">
            <v>#REF!</v>
          </cell>
          <cell r="D87" t="e">
            <v>#REF!</v>
          </cell>
          <cell r="E87" t="e">
            <v>#N/A</v>
          </cell>
        </row>
        <row r="88">
          <cell r="B88" t="e">
            <v>#REF!</v>
          </cell>
          <cell r="D88" t="e">
            <v>#REF!</v>
          </cell>
          <cell r="E88" t="e">
            <v>#N/A</v>
          </cell>
        </row>
        <row r="89">
          <cell r="B89" t="e">
            <v>#REF!</v>
          </cell>
          <cell r="D89" t="e">
            <v>#REF!</v>
          </cell>
          <cell r="E89" t="e">
            <v>#N/A</v>
          </cell>
        </row>
        <row r="90">
          <cell r="B90" t="e">
            <v>#REF!</v>
          </cell>
          <cell r="D90" t="e">
            <v>#REF!</v>
          </cell>
          <cell r="E90" t="e">
            <v>#N/A</v>
          </cell>
        </row>
        <row r="91">
          <cell r="B91" t="e">
            <v>#REF!</v>
          </cell>
          <cell r="D91" t="e">
            <v>#REF!</v>
          </cell>
          <cell r="E91" t="e">
            <v>#N/A</v>
          </cell>
        </row>
        <row r="92">
          <cell r="B92" t="e">
            <v>#REF!</v>
          </cell>
          <cell r="D92" t="e">
            <v>#REF!</v>
          </cell>
          <cell r="E92" t="e">
            <v>#N/A</v>
          </cell>
        </row>
        <row r="93">
          <cell r="B93" t="e">
            <v>#REF!</v>
          </cell>
          <cell r="D93" t="e">
            <v>#REF!</v>
          </cell>
          <cell r="E93" t="e">
            <v>#N/A</v>
          </cell>
        </row>
        <row r="94">
          <cell r="B94" t="e">
            <v>#REF!</v>
          </cell>
          <cell r="D94" t="e">
            <v>#REF!</v>
          </cell>
          <cell r="E94" t="e">
            <v>#N/A</v>
          </cell>
        </row>
        <row r="95">
          <cell r="B95" t="e">
            <v>#REF!</v>
          </cell>
          <cell r="D95" t="e">
            <v>#REF!</v>
          </cell>
          <cell r="E95" t="e">
            <v>#N/A</v>
          </cell>
        </row>
        <row r="96">
          <cell r="B96" t="e">
            <v>#REF!</v>
          </cell>
          <cell r="D96" t="e">
            <v>#REF!</v>
          </cell>
          <cell r="E96" t="e">
            <v>#N/A</v>
          </cell>
        </row>
        <row r="97">
          <cell r="B97" t="e">
            <v>#REF!</v>
          </cell>
          <cell r="D97" t="e">
            <v>#REF!</v>
          </cell>
          <cell r="E97" t="e">
            <v>#N/A</v>
          </cell>
        </row>
        <row r="98">
          <cell r="B98" t="e">
            <v>#REF!</v>
          </cell>
          <cell r="D98" t="e">
            <v>#REF!</v>
          </cell>
          <cell r="E98" t="e">
            <v>#N/A</v>
          </cell>
        </row>
        <row r="99">
          <cell r="B99" t="e">
            <v>#REF!</v>
          </cell>
          <cell r="D99" t="e">
            <v>#REF!</v>
          </cell>
          <cell r="E99" t="e">
            <v>#N/A</v>
          </cell>
        </row>
        <row r="100">
          <cell r="B100" t="e">
            <v>#REF!</v>
          </cell>
          <cell r="D100" t="e">
            <v>#REF!</v>
          </cell>
          <cell r="E100" t="e">
            <v>#N/A</v>
          </cell>
        </row>
        <row r="101">
          <cell r="B101" t="e">
            <v>#REF!</v>
          </cell>
          <cell r="D101" t="e">
            <v>#REF!</v>
          </cell>
          <cell r="E101" t="e">
            <v>#N/A</v>
          </cell>
        </row>
      </sheetData>
      <sheetData sheetId="11"/>
      <sheetData sheetId="12"/>
      <sheetData sheetId="13"/>
      <sheetData sheetId="14"/>
      <sheetData sheetId="15">
        <row r="3">
          <cell r="B3">
            <v>45</v>
          </cell>
          <cell r="C3">
            <v>90</v>
          </cell>
          <cell r="D3">
            <v>15</v>
          </cell>
          <cell r="E3">
            <v>30</v>
          </cell>
          <cell r="F3">
            <v>5</v>
          </cell>
          <cell r="G3">
            <v>10</v>
          </cell>
          <cell r="H3">
            <v>0</v>
          </cell>
          <cell r="I3">
            <v>0</v>
          </cell>
        </row>
      </sheetData>
      <sheetData sheetId="16"/>
      <sheetData sheetId="17">
        <row r="2">
          <cell r="B2" t="str">
            <v>High</v>
          </cell>
          <cell r="D2" t="str">
            <v>Ongoing</v>
          </cell>
          <cell r="F2" t="str">
            <v>Recurrent cost</v>
          </cell>
          <cell r="I2" t="str">
            <v>Intermediate [2015 Feb-Jun]</v>
          </cell>
          <cell r="K2" t="str">
            <v>EU</v>
          </cell>
        </row>
        <row r="3">
          <cell r="B3" t="str">
            <v>Medium</v>
          </cell>
          <cell r="D3" t="str">
            <v>Executed</v>
          </cell>
          <cell r="F3" t="str">
            <v>Non-recurrent cost</v>
          </cell>
          <cell r="I3" t="str">
            <v>Short-term [2015 Jul-Dec]</v>
          </cell>
          <cell r="K3" t="str">
            <v>GAVI</v>
          </cell>
        </row>
        <row r="4">
          <cell r="B4" t="str">
            <v>Low</v>
          </cell>
          <cell r="D4" t="str">
            <v>In Progress</v>
          </cell>
          <cell r="I4" t="str">
            <v>Medium-term [2016-2017]</v>
          </cell>
          <cell r="K4" t="str">
            <v>Global Fund</v>
          </cell>
        </row>
        <row r="5">
          <cell r="D5" t="str">
            <v>Not Started</v>
          </cell>
          <cell r="I5" t="str">
            <v>Long-term [2018-2021]</v>
          </cell>
          <cell r="K5" t="str">
            <v>GOL</v>
          </cell>
        </row>
        <row r="6">
          <cell r="B6" t="str">
            <v>Restore &amp; Improve Health System Performance</v>
          </cell>
          <cell r="D6" t="str">
            <v>N/A</v>
          </cell>
          <cell r="K6" t="str">
            <v>Pool Fund</v>
          </cell>
        </row>
        <row r="7">
          <cell r="B7" t="str">
            <v>Strengthen Emergency Preparedness &amp; Response System</v>
          </cell>
          <cell r="K7" t="str">
            <v>UN Agencies</v>
          </cell>
        </row>
        <row r="8">
          <cell r="B8" t="str">
            <v>Strengthen the Enabling Environment</v>
          </cell>
          <cell r="F8" t="str">
            <v>Emergency</v>
          </cell>
          <cell r="I8" t="str">
            <v>Human Resources for Health</v>
          </cell>
          <cell r="K8" t="str">
            <v>UNICEF</v>
          </cell>
        </row>
        <row r="9">
          <cell r="F9" t="str">
            <v>Operations (Routine)</v>
          </cell>
          <cell r="I9" t="str">
            <v>Essential Medical Supplies &amp; Diagnostics</v>
          </cell>
          <cell r="K9" t="str">
            <v>Unknown</v>
          </cell>
        </row>
        <row r="10">
          <cell r="F10" t="str">
            <v>Systematic (Resiliance)</v>
          </cell>
          <cell r="I10" t="str">
            <v>Infrastructure, Logistics &amp; Equipment</v>
          </cell>
          <cell r="K10" t="str">
            <v>WB</v>
          </cell>
        </row>
        <row r="11">
          <cell r="B11" t="str">
            <v>Governance</v>
          </cell>
          <cell r="I11" t="str">
            <v>Information , Communication and Technology</v>
          </cell>
          <cell r="K11" t="str">
            <v>WHO</v>
          </cell>
        </row>
        <row r="12">
          <cell r="B12" t="str">
            <v>Human Resources</v>
          </cell>
          <cell r="I12" t="str">
            <v>Surveillance &amp; Referral Systems</v>
          </cell>
        </row>
        <row r="13">
          <cell r="B13" t="str">
            <v>Health Care Financing</v>
          </cell>
          <cell r="I13" t="str">
            <v>Community &amp; Civil Society Engagement</v>
          </cell>
        </row>
        <row r="14">
          <cell r="B14" t="str">
            <v>Medicine Management &amp; Logistics</v>
          </cell>
          <cell r="I14" t="str">
            <v>Quality Assurance (incl. IPC)</v>
          </cell>
        </row>
        <row r="15">
          <cell r="B15" t="str">
            <v>HIS, Surveillance &amp; Diagnostics</v>
          </cell>
          <cell r="I15" t="str">
            <v>Leadership, Governance &amp; Decentralization</v>
          </cell>
        </row>
        <row r="16">
          <cell r="B16" t="str">
            <v>Health Service Delivery</v>
          </cell>
        </row>
        <row r="17">
          <cell r="B17" t="str">
            <v>Infrastructure &amp; Technologies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roll-NIPHP"/>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Appendix 1 (A-Basic Data)"/>
      <sheetName val="Appendix 1 (B-Offer Sheet)"/>
      <sheetName val="Appendix 1 (D-Model Invoice)"/>
      <sheetName val="Annex 1 (E-Account Sheet Option"/>
      <sheetName val="Appendix 1(C-Accounts Sheets Op"/>
      <sheetName val="Appendix 1 (E-Accounts Sheet)"/>
      <sheetName val="Konfiguration"/>
      <sheetName val="Base Assumptions "/>
      <sheetName val="IH TM Detail"/>
      <sheetName val="INT T&amp;M Loading"/>
      <sheetName val="IH Summary"/>
      <sheetName val="IHDetail"/>
      <sheetName val="Activities REVISION"/>
      <sheetName val="Cost Share"/>
      <sheetName val="(INT) IH FY Conversion"/>
      <sheetName val="(INT) IH FY LOE Table"/>
      <sheetName val="Sheet1"/>
    </sheetNames>
    <sheetDataSet>
      <sheetData sheetId="0"/>
      <sheetData sheetId="1"/>
      <sheetData sheetId="2">
        <row r="2">
          <cell r="B2" t="str">
            <v>EUR</v>
          </cell>
        </row>
        <row r="5">
          <cell r="B5" t="str">
            <v>[please enter]</v>
          </cell>
        </row>
        <row r="6">
          <cell r="B6" t="str">
            <v>[please enter]</v>
          </cell>
        </row>
        <row r="7">
          <cell r="B7" t="str">
            <v>[please enter]</v>
          </cell>
        </row>
        <row r="8">
          <cell r="B8" t="str">
            <v>Chapel Hill, North Carolina</v>
          </cell>
        </row>
        <row r="9">
          <cell r="B9" t="str">
            <v xml:space="preserve">E.E.U.U.                                          </v>
          </cell>
        </row>
        <row r="10">
          <cell r="B10" t="str">
            <v>[please enter]</v>
          </cell>
        </row>
        <row r="11">
          <cell r="B11" t="str">
            <v>[please enter]</v>
          </cell>
        </row>
        <row r="17">
          <cell r="B17" t="str">
            <v>[please enter]</v>
          </cell>
        </row>
        <row r="18">
          <cell r="B18" t="str">
            <v>[please enter]</v>
          </cell>
        </row>
        <row r="19">
          <cell r="B19" t="str">
            <v>[please enter]</v>
          </cell>
        </row>
        <row r="23">
          <cell r="B23"/>
        </row>
        <row r="24">
          <cell r="B24"/>
        </row>
        <row r="25">
          <cell r="B25"/>
        </row>
        <row r="28">
          <cell r="C28">
            <v>2</v>
          </cell>
        </row>
        <row r="29">
          <cell r="B29">
            <v>0</v>
          </cell>
        </row>
        <row r="31">
          <cell r="B31"/>
        </row>
      </sheetData>
      <sheetData sheetId="3">
        <row r="48">
          <cell r="G48">
            <v>130175</v>
          </cell>
        </row>
        <row r="50">
          <cell r="G50">
            <v>0</v>
          </cell>
        </row>
        <row r="54">
          <cell r="D54">
            <v>0</v>
          </cell>
          <cell r="F54">
            <v>0</v>
          </cell>
        </row>
        <row r="57">
          <cell r="D57">
            <v>0</v>
          </cell>
          <cell r="F57">
            <v>0</v>
          </cell>
        </row>
        <row r="58">
          <cell r="D58">
            <v>0</v>
          </cell>
          <cell r="F58">
            <v>0</v>
          </cell>
        </row>
      </sheetData>
      <sheetData sheetId="4"/>
      <sheetData sheetId="5"/>
      <sheetData sheetId="6"/>
      <sheetData sheetId="7"/>
      <sheetData sheetId="8">
        <row r="2">
          <cell r="F2">
            <v>0</v>
          </cell>
        </row>
        <row r="13">
          <cell r="D13">
            <v>0.19</v>
          </cell>
          <cell r="F13" t="str">
            <v>0.9.24</v>
          </cell>
        </row>
        <row r="40">
          <cell r="A40" t="str">
            <v>[seleccione]</v>
          </cell>
          <cell r="B40">
            <v>0</v>
          </cell>
          <cell r="C40">
            <v>0</v>
          </cell>
          <cell r="D40">
            <v>0</v>
          </cell>
        </row>
        <row r="41">
          <cell r="A41" t="str">
            <v xml:space="preserve">Afganistan                                        </v>
          </cell>
          <cell r="B41">
            <v>0</v>
          </cell>
          <cell r="C41">
            <v>30</v>
          </cell>
          <cell r="D41">
            <v>95</v>
          </cell>
        </row>
        <row r="42">
          <cell r="A42" t="str">
            <v xml:space="preserve">Albania                                           </v>
          </cell>
          <cell r="B42">
            <v>0</v>
          </cell>
          <cell r="C42">
            <v>23</v>
          </cell>
          <cell r="D42">
            <v>110</v>
          </cell>
        </row>
        <row r="43">
          <cell r="A43" t="str">
            <v xml:space="preserve">Alemania                                          </v>
          </cell>
          <cell r="B43">
            <v>0</v>
          </cell>
          <cell r="C43">
            <v>24</v>
          </cell>
          <cell r="D43">
            <v>100</v>
          </cell>
        </row>
        <row r="44">
          <cell r="A44" t="str">
            <v xml:space="preserve">Andorra                                           </v>
          </cell>
          <cell r="B44">
            <v>0</v>
          </cell>
          <cell r="C44">
            <v>32</v>
          </cell>
          <cell r="D44">
            <v>82</v>
          </cell>
        </row>
        <row r="45">
          <cell r="A45" t="str">
            <v xml:space="preserve">Angola                                            </v>
          </cell>
          <cell r="B45">
            <v>0</v>
          </cell>
          <cell r="C45">
            <v>77</v>
          </cell>
          <cell r="D45">
            <v>265</v>
          </cell>
        </row>
        <row r="46">
          <cell r="A46" t="str">
            <v xml:space="preserve">Anguila                                           </v>
          </cell>
          <cell r="B46">
            <v>0</v>
          </cell>
          <cell r="C46">
            <v>42</v>
          </cell>
          <cell r="D46">
            <v>119</v>
          </cell>
        </row>
        <row r="47">
          <cell r="A47" t="str">
            <v xml:space="preserve">Antigua, Barbuda                                  </v>
          </cell>
          <cell r="B47">
            <v>0</v>
          </cell>
          <cell r="C47">
            <v>53</v>
          </cell>
          <cell r="D47">
            <v>117</v>
          </cell>
        </row>
        <row r="48">
          <cell r="A48" t="str">
            <v xml:space="preserve">Antillas Neerlandesas                             </v>
          </cell>
          <cell r="B48">
            <v>0</v>
          </cell>
          <cell r="C48">
            <v>46</v>
          </cell>
          <cell r="D48">
            <v>119</v>
          </cell>
        </row>
        <row r="49">
          <cell r="A49" t="str">
            <v xml:space="preserve">Arabia Saudita                                    </v>
          </cell>
          <cell r="B49">
            <v>0</v>
          </cell>
          <cell r="C49">
            <v>47</v>
          </cell>
          <cell r="D49">
            <v>80</v>
          </cell>
        </row>
        <row r="50">
          <cell r="A50" t="str">
            <v xml:space="preserve">Arabia Saudita Djidda                                   </v>
          </cell>
          <cell r="B50">
            <v>0</v>
          </cell>
          <cell r="C50">
            <v>48</v>
          </cell>
          <cell r="D50">
            <v>80</v>
          </cell>
        </row>
        <row r="51">
          <cell r="A51" t="str">
            <v xml:space="preserve">Arabia Saudita Riad                                   </v>
          </cell>
          <cell r="B51">
            <v>0</v>
          </cell>
          <cell r="C51">
            <v>48</v>
          </cell>
          <cell r="D51">
            <v>95</v>
          </cell>
        </row>
        <row r="52">
          <cell r="A52" t="str">
            <v xml:space="preserve">Argelia                                           </v>
          </cell>
          <cell r="B52">
            <v>0</v>
          </cell>
          <cell r="C52">
            <v>39</v>
          </cell>
          <cell r="D52">
            <v>190</v>
          </cell>
        </row>
        <row r="53">
          <cell r="A53" t="str">
            <v xml:space="preserve">Argentina                                         </v>
          </cell>
          <cell r="B53">
            <v>0</v>
          </cell>
          <cell r="C53">
            <v>34</v>
          </cell>
          <cell r="D53">
            <v>144</v>
          </cell>
        </row>
        <row r="54">
          <cell r="A54" t="str">
            <v xml:space="preserve">Armenia                                           </v>
          </cell>
          <cell r="B54">
            <v>0</v>
          </cell>
          <cell r="C54">
            <v>23</v>
          </cell>
          <cell r="D54">
            <v>63</v>
          </cell>
        </row>
        <row r="55">
          <cell r="A55" t="str">
            <v>Aruba</v>
          </cell>
          <cell r="B55">
            <v>0</v>
          </cell>
          <cell r="C55">
            <v>46</v>
          </cell>
          <cell r="D55">
            <v>119</v>
          </cell>
        </row>
        <row r="56">
          <cell r="A56" t="str">
            <v xml:space="preserve">Australia                                         </v>
          </cell>
          <cell r="B56">
            <v>0</v>
          </cell>
          <cell r="C56">
            <v>56</v>
          </cell>
          <cell r="D56">
            <v>133</v>
          </cell>
        </row>
        <row r="57">
          <cell r="A57" t="str">
            <v xml:space="preserve">Australia - Canberra                                        </v>
          </cell>
          <cell r="B57">
            <v>0</v>
          </cell>
          <cell r="C57">
            <v>58</v>
          </cell>
          <cell r="D57">
            <v>158</v>
          </cell>
        </row>
        <row r="58">
          <cell r="A58" t="str">
            <v xml:space="preserve">Australia - Sydney                                        </v>
          </cell>
          <cell r="B58">
            <v>0</v>
          </cell>
          <cell r="C58">
            <v>59</v>
          </cell>
          <cell r="D58">
            <v>186</v>
          </cell>
        </row>
        <row r="59">
          <cell r="A59" t="str">
            <v>Austria</v>
          </cell>
          <cell r="B59">
            <v>0</v>
          </cell>
          <cell r="C59">
            <v>36</v>
          </cell>
          <cell r="D59">
            <v>104</v>
          </cell>
        </row>
        <row r="60">
          <cell r="A60" t="str">
            <v xml:space="preserve">Azerbaiyan                                        </v>
          </cell>
          <cell r="B60">
            <v>0</v>
          </cell>
          <cell r="C60">
            <v>40</v>
          </cell>
          <cell r="D60">
            <v>120</v>
          </cell>
        </row>
        <row r="61">
          <cell r="A61" t="str">
            <v xml:space="preserve">Bahamas                                           </v>
          </cell>
          <cell r="B61">
            <v>0</v>
          </cell>
          <cell r="C61">
            <v>47</v>
          </cell>
          <cell r="D61">
            <v>119</v>
          </cell>
        </row>
        <row r="62">
          <cell r="A62" t="str">
            <v xml:space="preserve">Bahrein                                           </v>
          </cell>
          <cell r="B62">
            <v>0</v>
          </cell>
          <cell r="C62">
            <v>36</v>
          </cell>
          <cell r="D62">
            <v>70</v>
          </cell>
        </row>
        <row r="63">
          <cell r="A63" t="str">
            <v xml:space="preserve">Bangladesh                                        </v>
          </cell>
          <cell r="B63">
            <v>0</v>
          </cell>
          <cell r="C63">
            <v>30</v>
          </cell>
          <cell r="D63">
            <v>111</v>
          </cell>
        </row>
        <row r="64">
          <cell r="A64" t="str">
            <v xml:space="preserve">Barbados                                          </v>
          </cell>
          <cell r="B64">
            <v>0</v>
          </cell>
          <cell r="C64">
            <v>58</v>
          </cell>
          <cell r="D64">
            <v>179</v>
          </cell>
        </row>
        <row r="65">
          <cell r="A65" t="str">
            <v xml:space="preserve">Belgica                                           </v>
          </cell>
          <cell r="B65">
            <v>0</v>
          </cell>
          <cell r="C65">
            <v>41</v>
          </cell>
          <cell r="D65">
            <v>135</v>
          </cell>
        </row>
        <row r="66">
          <cell r="A66" t="str">
            <v xml:space="preserve">Belice                                            </v>
          </cell>
          <cell r="B66">
            <v>0</v>
          </cell>
          <cell r="C66">
            <v>42</v>
          </cell>
          <cell r="D66">
            <v>119</v>
          </cell>
        </row>
        <row r="67">
          <cell r="A67" t="str">
            <v xml:space="preserve">Benin                                             </v>
          </cell>
          <cell r="B67">
            <v>0</v>
          </cell>
          <cell r="C67">
            <v>40</v>
          </cell>
          <cell r="D67">
            <v>101</v>
          </cell>
        </row>
        <row r="68">
          <cell r="A68" t="str">
            <v xml:space="preserve">Bermuda                                           </v>
          </cell>
          <cell r="B68">
            <v>0</v>
          </cell>
          <cell r="C68">
            <v>42</v>
          </cell>
          <cell r="D68">
            <v>119</v>
          </cell>
        </row>
        <row r="69">
          <cell r="A69" t="str">
            <v xml:space="preserve">Bhutan                                            </v>
          </cell>
          <cell r="B69">
            <v>0</v>
          </cell>
          <cell r="C69">
            <v>47</v>
          </cell>
          <cell r="D69">
            <v>102</v>
          </cell>
        </row>
        <row r="70">
          <cell r="A70" t="str">
            <v>Bielorrusia</v>
          </cell>
          <cell r="B70">
            <v>0</v>
          </cell>
          <cell r="C70">
            <v>27</v>
          </cell>
          <cell r="D70">
            <v>109</v>
          </cell>
        </row>
        <row r="71">
          <cell r="A71" t="str">
            <v xml:space="preserve">Bolivia                                           </v>
          </cell>
          <cell r="B71">
            <v>0</v>
          </cell>
          <cell r="C71">
            <v>24</v>
          </cell>
          <cell r="D71">
            <v>70</v>
          </cell>
        </row>
        <row r="72">
          <cell r="A72" t="str">
            <v>Bonaire</v>
          </cell>
          <cell r="B72">
            <v>0</v>
          </cell>
          <cell r="C72">
            <v>46</v>
          </cell>
          <cell r="D72">
            <v>119</v>
          </cell>
        </row>
        <row r="73">
          <cell r="A73" t="str">
            <v xml:space="preserve">Bosnia-Herzegovina                                </v>
          </cell>
          <cell r="B73">
            <v>0</v>
          </cell>
          <cell r="C73">
            <v>18</v>
          </cell>
          <cell r="D73">
            <v>73</v>
          </cell>
        </row>
        <row r="74">
          <cell r="A74" t="str">
            <v xml:space="preserve">Botswana                                          </v>
          </cell>
          <cell r="B74">
            <v>0</v>
          </cell>
          <cell r="C74">
            <v>33</v>
          </cell>
          <cell r="D74">
            <v>105</v>
          </cell>
        </row>
        <row r="75">
          <cell r="A75" t="str">
            <v xml:space="preserve">Brasil                                            </v>
          </cell>
          <cell r="B75">
            <v>0</v>
          </cell>
          <cell r="C75">
            <v>54</v>
          </cell>
          <cell r="D75">
            <v>110</v>
          </cell>
        </row>
        <row r="76">
          <cell r="A76" t="str">
            <v xml:space="preserve">Brasil - Brasilia                                        </v>
          </cell>
          <cell r="B76">
            <v>0</v>
          </cell>
          <cell r="C76">
            <v>53</v>
          </cell>
          <cell r="D76">
            <v>160</v>
          </cell>
        </row>
        <row r="77">
          <cell r="A77" t="str">
            <v xml:space="preserve">Brasil - Rio                                           </v>
          </cell>
          <cell r="B77">
            <v>0</v>
          </cell>
          <cell r="C77">
            <v>47</v>
          </cell>
          <cell r="D77">
            <v>145</v>
          </cell>
        </row>
        <row r="78">
          <cell r="A78" t="str">
            <v xml:space="preserve">Brasil - Sao Paulo                                          </v>
          </cell>
          <cell r="B78">
            <v>0</v>
          </cell>
          <cell r="C78">
            <v>53</v>
          </cell>
          <cell r="D78">
            <v>120</v>
          </cell>
        </row>
        <row r="79">
          <cell r="A79" t="str">
            <v xml:space="preserve">Brunei                                            </v>
          </cell>
          <cell r="B79">
            <v>0</v>
          </cell>
          <cell r="C79">
            <v>48</v>
          </cell>
          <cell r="D79">
            <v>106</v>
          </cell>
        </row>
        <row r="80">
          <cell r="A80" t="str">
            <v xml:space="preserve">Bulgaria                                          </v>
          </cell>
          <cell r="B80">
            <v>0</v>
          </cell>
          <cell r="C80">
            <v>22</v>
          </cell>
          <cell r="D80">
            <v>90</v>
          </cell>
        </row>
        <row r="81">
          <cell r="A81" t="str">
            <v xml:space="preserve">Burkina Faso                                      </v>
          </cell>
          <cell r="B81">
            <v>0</v>
          </cell>
          <cell r="C81">
            <v>44</v>
          </cell>
          <cell r="D81">
            <v>84</v>
          </cell>
        </row>
        <row r="82">
          <cell r="A82" t="str">
            <v xml:space="preserve">Burundi                                           </v>
          </cell>
          <cell r="B82">
            <v>0</v>
          </cell>
          <cell r="C82">
            <v>47</v>
          </cell>
          <cell r="D82">
            <v>98</v>
          </cell>
        </row>
        <row r="83">
          <cell r="A83" t="str">
            <v xml:space="preserve">Cabo Verde                                        </v>
          </cell>
          <cell r="B83">
            <v>0</v>
          </cell>
          <cell r="C83">
            <v>30</v>
          </cell>
          <cell r="D83">
            <v>55</v>
          </cell>
        </row>
        <row r="84">
          <cell r="A84" t="str">
            <v xml:space="preserve">Camboya                                           </v>
          </cell>
          <cell r="B84">
            <v>0</v>
          </cell>
          <cell r="C84">
            <v>36</v>
          </cell>
          <cell r="D84">
            <v>85</v>
          </cell>
        </row>
        <row r="85">
          <cell r="A85" t="str">
            <v xml:space="preserve">Camerun                                           </v>
          </cell>
          <cell r="B85">
            <v>0</v>
          </cell>
          <cell r="C85">
            <v>40</v>
          </cell>
          <cell r="D85">
            <v>130</v>
          </cell>
        </row>
        <row r="86">
          <cell r="A86" t="str">
            <v xml:space="preserve">Canada                                            </v>
          </cell>
          <cell r="B86">
            <v>0</v>
          </cell>
          <cell r="C86">
            <v>36</v>
          </cell>
          <cell r="D86">
            <v>100</v>
          </cell>
        </row>
        <row r="87">
          <cell r="A87" t="str">
            <v xml:space="preserve">Canada Ottawa                                           </v>
          </cell>
          <cell r="B87">
            <v>0</v>
          </cell>
          <cell r="C87">
            <v>36</v>
          </cell>
          <cell r="D87">
            <v>105</v>
          </cell>
        </row>
        <row r="88">
          <cell r="A88" t="str">
            <v xml:space="preserve">Canada Toronta                                           </v>
          </cell>
          <cell r="B88">
            <v>0</v>
          </cell>
          <cell r="C88">
            <v>41</v>
          </cell>
          <cell r="D88">
            <v>135</v>
          </cell>
        </row>
        <row r="89">
          <cell r="A89" t="str">
            <v xml:space="preserve">Canada Vancouver                                           </v>
          </cell>
          <cell r="B89">
            <v>0</v>
          </cell>
          <cell r="C89">
            <v>36</v>
          </cell>
          <cell r="D89">
            <v>125</v>
          </cell>
        </row>
        <row r="90">
          <cell r="A90" t="str">
            <v>Cayman Islands</v>
          </cell>
          <cell r="B90">
            <v>0</v>
          </cell>
          <cell r="C90">
            <v>42</v>
          </cell>
          <cell r="D90">
            <v>119</v>
          </cell>
        </row>
        <row r="91">
          <cell r="A91" t="str">
            <v xml:space="preserve">Chad                                              </v>
          </cell>
          <cell r="B91">
            <v>0</v>
          </cell>
          <cell r="C91">
            <v>47</v>
          </cell>
          <cell r="D91">
            <v>151</v>
          </cell>
        </row>
        <row r="92">
          <cell r="A92" t="str">
            <v xml:space="preserve">Chile                                             </v>
          </cell>
          <cell r="B92">
            <v>0</v>
          </cell>
          <cell r="C92">
            <v>40</v>
          </cell>
          <cell r="D92">
            <v>130</v>
          </cell>
        </row>
        <row r="93">
          <cell r="A93" t="str">
            <v xml:space="preserve">Chipre                                            </v>
          </cell>
          <cell r="B93">
            <v>0</v>
          </cell>
          <cell r="C93">
            <v>39</v>
          </cell>
          <cell r="D93">
            <v>90</v>
          </cell>
        </row>
        <row r="94">
          <cell r="A94" t="str">
            <v xml:space="preserve">Ciudad Vaticano                                   </v>
          </cell>
          <cell r="B94">
            <v>0</v>
          </cell>
          <cell r="C94">
            <v>52</v>
          </cell>
          <cell r="D94">
            <v>160</v>
          </cell>
        </row>
        <row r="95">
          <cell r="A95" t="str">
            <v xml:space="preserve">Colombia                                          </v>
          </cell>
          <cell r="B95">
            <v>0</v>
          </cell>
          <cell r="C95">
            <v>41</v>
          </cell>
          <cell r="D95">
            <v>126</v>
          </cell>
        </row>
        <row r="96">
          <cell r="A96" t="str">
            <v xml:space="preserve">Comoras                                           </v>
          </cell>
          <cell r="B96">
            <v>0</v>
          </cell>
          <cell r="C96">
            <v>47</v>
          </cell>
          <cell r="D96">
            <v>81</v>
          </cell>
        </row>
        <row r="97">
          <cell r="A97" t="str">
            <v xml:space="preserve">Costa Rica                                        </v>
          </cell>
          <cell r="B97">
            <v>0</v>
          </cell>
          <cell r="C97">
            <v>36</v>
          </cell>
          <cell r="D97">
            <v>69</v>
          </cell>
        </row>
        <row r="98">
          <cell r="A98" t="str">
            <v xml:space="preserve">Cote d'Ivoire                                     </v>
          </cell>
          <cell r="B98">
            <v>0</v>
          </cell>
          <cell r="C98">
            <v>51</v>
          </cell>
          <cell r="D98">
            <v>146</v>
          </cell>
        </row>
        <row r="99">
          <cell r="A99" t="str">
            <v xml:space="preserve">Croacia                                           </v>
          </cell>
          <cell r="B99">
            <v>0</v>
          </cell>
          <cell r="C99">
            <v>28</v>
          </cell>
          <cell r="D99">
            <v>75</v>
          </cell>
        </row>
        <row r="100">
          <cell r="A100" t="str">
            <v xml:space="preserve">Cuba                                              </v>
          </cell>
          <cell r="B100">
            <v>0</v>
          </cell>
          <cell r="C100">
            <v>50</v>
          </cell>
          <cell r="D100">
            <v>85</v>
          </cell>
        </row>
        <row r="101">
          <cell r="A101" t="str">
            <v>Curaçao</v>
          </cell>
          <cell r="B101">
            <v>0</v>
          </cell>
          <cell r="C101">
            <v>60</v>
          </cell>
          <cell r="D101">
            <v>102</v>
          </cell>
        </row>
        <row r="102">
          <cell r="A102" t="str">
            <v xml:space="preserve">Dinamarca                                         </v>
          </cell>
          <cell r="B102">
            <v>0</v>
          </cell>
          <cell r="C102">
            <v>60</v>
          </cell>
          <cell r="D102">
            <v>150</v>
          </cell>
        </row>
        <row r="103">
          <cell r="A103" t="str">
            <v xml:space="preserve">Djibuti                                           </v>
          </cell>
          <cell r="B103">
            <v>0</v>
          </cell>
          <cell r="C103">
            <v>48</v>
          </cell>
          <cell r="D103">
            <v>160</v>
          </cell>
        </row>
        <row r="104">
          <cell r="A104" t="str">
            <v xml:space="preserve">Dominica                                          </v>
          </cell>
          <cell r="B104">
            <v>0</v>
          </cell>
          <cell r="C104">
            <v>40</v>
          </cell>
          <cell r="D104">
            <v>94</v>
          </cell>
        </row>
        <row r="105">
          <cell r="A105" t="str">
            <v xml:space="preserve">E.E.U.U.                                          </v>
          </cell>
          <cell r="B105">
            <v>0</v>
          </cell>
          <cell r="C105">
            <v>48</v>
          </cell>
          <cell r="D105">
            <v>102</v>
          </cell>
        </row>
        <row r="106">
          <cell r="A106" t="str">
            <v xml:space="preserve">E.E.U.U. Atlanta                                         </v>
          </cell>
          <cell r="B106">
            <v>0</v>
          </cell>
          <cell r="C106">
            <v>57</v>
          </cell>
          <cell r="D106">
            <v>122</v>
          </cell>
        </row>
        <row r="107">
          <cell r="A107" t="str">
            <v xml:space="preserve">E.E.U.U. Boston                                          </v>
          </cell>
          <cell r="B107">
            <v>0</v>
          </cell>
          <cell r="C107">
            <v>48</v>
          </cell>
          <cell r="D107">
            <v>206</v>
          </cell>
        </row>
        <row r="108">
          <cell r="A108" t="str">
            <v xml:space="preserve">E.E.U.U. Chicago                                         </v>
          </cell>
          <cell r="B108">
            <v>0</v>
          </cell>
          <cell r="C108">
            <v>48</v>
          </cell>
          <cell r="D108">
            <v>130</v>
          </cell>
        </row>
        <row r="109">
          <cell r="A109" t="str">
            <v xml:space="preserve">E.E.U.U. Houston                                         </v>
          </cell>
          <cell r="B109">
            <v>0</v>
          </cell>
          <cell r="C109">
            <v>57</v>
          </cell>
          <cell r="D109">
            <v>136</v>
          </cell>
        </row>
        <row r="110">
          <cell r="A110" t="str">
            <v xml:space="preserve">E.E.U.U. Los Angeles                                         </v>
          </cell>
          <cell r="B110">
            <v>0</v>
          </cell>
          <cell r="C110">
            <v>48</v>
          </cell>
          <cell r="D110">
            <v>153</v>
          </cell>
        </row>
        <row r="111">
          <cell r="A111" t="str">
            <v xml:space="preserve">E.E.U.U. Miami                                         </v>
          </cell>
          <cell r="B111">
            <v>0</v>
          </cell>
          <cell r="C111">
            <v>57</v>
          </cell>
          <cell r="D111">
            <v>102</v>
          </cell>
        </row>
        <row r="112">
          <cell r="A112" t="str">
            <v xml:space="preserve">E.E.U.U. New York                                          </v>
          </cell>
          <cell r="B112">
            <v>0</v>
          </cell>
          <cell r="C112">
            <v>48</v>
          </cell>
          <cell r="D112">
            <v>215</v>
          </cell>
        </row>
        <row r="113">
          <cell r="A113" t="str">
            <v xml:space="preserve">E.E.U.U. San Francisco                                         </v>
          </cell>
          <cell r="B113">
            <v>0</v>
          </cell>
          <cell r="C113">
            <v>48</v>
          </cell>
          <cell r="D113">
            <v>110</v>
          </cell>
        </row>
        <row r="114">
          <cell r="A114" t="str">
            <v xml:space="preserve">E.E.U.U. Washington                                        </v>
          </cell>
          <cell r="B114">
            <v>0</v>
          </cell>
          <cell r="C114">
            <v>57</v>
          </cell>
          <cell r="D114">
            <v>205</v>
          </cell>
        </row>
        <row r="115">
          <cell r="A115" t="str">
            <v xml:space="preserve">Ecuador                                           </v>
          </cell>
          <cell r="B115">
            <v>0</v>
          </cell>
          <cell r="C115">
            <v>39</v>
          </cell>
          <cell r="D115">
            <v>55</v>
          </cell>
        </row>
        <row r="116">
          <cell r="A116" t="str">
            <v xml:space="preserve">Egipto                                            </v>
          </cell>
          <cell r="B116">
            <v>0</v>
          </cell>
          <cell r="C116">
            <v>40</v>
          </cell>
          <cell r="D116">
            <v>113</v>
          </cell>
        </row>
        <row r="117">
          <cell r="A117" t="str">
            <v xml:space="preserve">Egipto - Cairo                                           </v>
          </cell>
          <cell r="B117">
            <v>0</v>
          </cell>
          <cell r="C117">
            <v>40</v>
          </cell>
          <cell r="D117">
            <v>113</v>
          </cell>
        </row>
        <row r="118">
          <cell r="A118" t="str">
            <v xml:space="preserve">El Salvador                                       </v>
          </cell>
          <cell r="B118">
            <v>0</v>
          </cell>
          <cell r="C118">
            <v>46</v>
          </cell>
          <cell r="D118">
            <v>75</v>
          </cell>
        </row>
        <row r="119">
          <cell r="A119" t="str">
            <v xml:space="preserve">Emiratos Arabes Unidos                            </v>
          </cell>
          <cell r="B119">
            <v>0</v>
          </cell>
          <cell r="C119">
            <v>45</v>
          </cell>
          <cell r="D119">
            <v>155</v>
          </cell>
        </row>
        <row r="120">
          <cell r="A120" t="str">
            <v xml:space="preserve">Eritrea                                           </v>
          </cell>
          <cell r="B120">
            <v>0</v>
          </cell>
          <cell r="C120">
            <v>30</v>
          </cell>
          <cell r="D120">
            <v>58</v>
          </cell>
        </row>
        <row r="121">
          <cell r="A121" t="str">
            <v xml:space="preserve">Eslovenia                                         </v>
          </cell>
          <cell r="B121">
            <v>0</v>
          </cell>
          <cell r="C121">
            <v>30</v>
          </cell>
          <cell r="D121">
            <v>95</v>
          </cell>
        </row>
        <row r="122">
          <cell r="A122" t="str">
            <v xml:space="preserve">Espana                                            </v>
          </cell>
          <cell r="B122">
            <v>0</v>
          </cell>
          <cell r="C122">
            <v>29</v>
          </cell>
          <cell r="D122">
            <v>88</v>
          </cell>
        </row>
        <row r="123">
          <cell r="A123" t="str">
            <v xml:space="preserve">Espana  Palma de Mallorca                                            </v>
          </cell>
          <cell r="B123">
            <v>0</v>
          </cell>
          <cell r="C123">
            <v>32</v>
          </cell>
          <cell r="D123">
            <v>110</v>
          </cell>
        </row>
        <row r="124">
          <cell r="A124" t="str">
            <v xml:space="preserve">Espana Barcelona                                           </v>
          </cell>
          <cell r="B124">
            <v>0</v>
          </cell>
          <cell r="C124">
            <v>32</v>
          </cell>
          <cell r="D124">
            <v>118</v>
          </cell>
        </row>
        <row r="125">
          <cell r="A125" t="str">
            <v xml:space="preserve">Espana Kanarische Inseln                                            </v>
          </cell>
          <cell r="B125">
            <v>0</v>
          </cell>
          <cell r="C125">
            <v>32</v>
          </cell>
          <cell r="D125">
            <v>98</v>
          </cell>
        </row>
        <row r="126">
          <cell r="A126" t="str">
            <v xml:space="preserve">Espana Madrid                                            </v>
          </cell>
          <cell r="B126">
            <v>0</v>
          </cell>
          <cell r="C126">
            <v>41</v>
          </cell>
          <cell r="D126">
            <v>113</v>
          </cell>
        </row>
        <row r="127">
          <cell r="A127" t="str">
            <v xml:space="preserve">Estonia                                           </v>
          </cell>
          <cell r="B127">
            <v>0</v>
          </cell>
          <cell r="C127">
            <v>27</v>
          </cell>
          <cell r="D127">
            <v>71</v>
          </cell>
        </row>
        <row r="128">
          <cell r="A128" t="str">
            <v xml:space="preserve">Etiopia                                           </v>
          </cell>
          <cell r="B128">
            <v>0</v>
          </cell>
          <cell r="C128">
            <v>27</v>
          </cell>
          <cell r="D128">
            <v>86</v>
          </cell>
        </row>
        <row r="129">
          <cell r="A129" t="str">
            <v xml:space="preserve">Federacion de Rusia                               </v>
          </cell>
          <cell r="B129">
            <v>0</v>
          </cell>
          <cell r="C129">
            <v>21</v>
          </cell>
          <cell r="D129">
            <v>78</v>
          </cell>
        </row>
        <row r="130">
          <cell r="A130" t="str">
            <v xml:space="preserve">Federacion de Rusia Moskau                               </v>
          </cell>
          <cell r="B130">
            <v>0</v>
          </cell>
          <cell r="C130">
            <v>30</v>
          </cell>
          <cell r="D130">
            <v>118</v>
          </cell>
        </row>
        <row r="131">
          <cell r="A131" t="str">
            <v xml:space="preserve">Federacion de Rusia St. Petersburg                             </v>
          </cell>
          <cell r="B131">
            <v>0</v>
          </cell>
          <cell r="C131">
            <v>24</v>
          </cell>
          <cell r="D131">
            <v>104</v>
          </cell>
        </row>
        <row r="132">
          <cell r="A132" t="str">
            <v xml:space="preserve">Fiji                                              </v>
          </cell>
          <cell r="B132">
            <v>0</v>
          </cell>
          <cell r="C132">
            <v>32</v>
          </cell>
          <cell r="D132">
            <v>57</v>
          </cell>
        </row>
        <row r="133">
          <cell r="A133" t="str">
            <v xml:space="preserve">Filipinas                                         </v>
          </cell>
          <cell r="B133">
            <v>0</v>
          </cell>
          <cell r="C133">
            <v>30</v>
          </cell>
          <cell r="D133">
            <v>107</v>
          </cell>
        </row>
        <row r="134">
          <cell r="A134" t="str">
            <v xml:space="preserve">Finlandia                                         </v>
          </cell>
          <cell r="B134">
            <v>0</v>
          </cell>
          <cell r="C134">
            <v>39</v>
          </cell>
          <cell r="D134">
            <v>136</v>
          </cell>
        </row>
        <row r="135">
          <cell r="A135" t="str">
            <v xml:space="preserve">Francia                                          </v>
          </cell>
          <cell r="B135">
            <v>0</v>
          </cell>
          <cell r="C135">
            <v>44</v>
          </cell>
          <cell r="D135">
            <v>81</v>
          </cell>
        </row>
        <row r="136">
          <cell r="A136" t="str">
            <v xml:space="preserve">Francia                                          </v>
          </cell>
          <cell r="B136">
            <v>0</v>
          </cell>
          <cell r="C136">
            <v>44</v>
          </cell>
          <cell r="D136">
            <v>81</v>
          </cell>
        </row>
        <row r="137">
          <cell r="A137" t="str">
            <v xml:space="preserve">Francia Lyon                                       </v>
          </cell>
          <cell r="B137">
            <v>0</v>
          </cell>
          <cell r="C137">
            <v>53</v>
          </cell>
          <cell r="D137">
            <v>83</v>
          </cell>
        </row>
        <row r="138">
          <cell r="A138" t="str">
            <v xml:space="preserve">Francia Marseille                                         </v>
          </cell>
          <cell r="B138">
            <v>0</v>
          </cell>
          <cell r="C138">
            <v>51</v>
          </cell>
          <cell r="D138">
            <v>86</v>
          </cell>
        </row>
        <row r="139">
          <cell r="A139" t="str">
            <v xml:space="preserve">Francia Paris                                       </v>
          </cell>
          <cell r="B139">
            <v>0</v>
          </cell>
          <cell r="C139">
            <v>58</v>
          </cell>
          <cell r="D139">
            <v>135</v>
          </cell>
        </row>
        <row r="140">
          <cell r="A140" t="str">
            <v xml:space="preserve">Francia Strassburg                                    </v>
          </cell>
          <cell r="B140">
            <v>0</v>
          </cell>
          <cell r="C140">
            <v>48</v>
          </cell>
          <cell r="D140">
            <v>89</v>
          </cell>
        </row>
        <row r="141">
          <cell r="A141" t="str">
            <v xml:space="preserve">Gabon                                             </v>
          </cell>
          <cell r="B141">
            <v>0</v>
          </cell>
          <cell r="C141">
            <v>62</v>
          </cell>
          <cell r="D141">
            <v>278</v>
          </cell>
        </row>
        <row r="142">
          <cell r="A142" t="str">
            <v xml:space="preserve">Gambia                                            </v>
          </cell>
          <cell r="B142">
            <v>0</v>
          </cell>
          <cell r="C142">
            <v>18</v>
          </cell>
          <cell r="D142">
            <v>70</v>
          </cell>
        </row>
        <row r="143">
          <cell r="A143" t="str">
            <v xml:space="preserve">Georgia                                           </v>
          </cell>
          <cell r="B143">
            <v>0</v>
          </cell>
          <cell r="C143">
            <v>30</v>
          </cell>
          <cell r="D143">
            <v>80</v>
          </cell>
        </row>
        <row r="144">
          <cell r="A144" t="str">
            <v xml:space="preserve">Ghana                                             </v>
          </cell>
          <cell r="B144">
            <v>0</v>
          </cell>
          <cell r="C144">
            <v>46</v>
          </cell>
          <cell r="D144">
            <v>174</v>
          </cell>
        </row>
        <row r="145">
          <cell r="A145" t="str">
            <v xml:space="preserve">Gran Bretana                                      </v>
          </cell>
          <cell r="B145">
            <v>0</v>
          </cell>
          <cell r="C145">
            <v>42</v>
          </cell>
          <cell r="D145">
            <v>119</v>
          </cell>
        </row>
        <row r="146">
          <cell r="A146" t="str">
            <v xml:space="preserve">Gran Bretana London                                     </v>
          </cell>
          <cell r="B146">
            <v>0</v>
          </cell>
          <cell r="C146">
            <v>57</v>
          </cell>
          <cell r="D146">
            <v>160</v>
          </cell>
        </row>
        <row r="147">
          <cell r="A147" t="str">
            <v xml:space="preserve">Grecia                                            </v>
          </cell>
          <cell r="B147">
            <v>0</v>
          </cell>
          <cell r="C147">
            <v>42</v>
          </cell>
          <cell r="D147">
            <v>132</v>
          </cell>
        </row>
        <row r="148">
          <cell r="A148" t="str">
            <v xml:space="preserve">Grecia Athen                                            </v>
          </cell>
          <cell r="B148">
            <v>0</v>
          </cell>
          <cell r="C148">
            <v>57</v>
          </cell>
          <cell r="D148">
            <v>125</v>
          </cell>
        </row>
        <row r="149">
          <cell r="A149" t="str">
            <v xml:space="preserve">Grenada                                           </v>
          </cell>
          <cell r="B149">
            <v>0</v>
          </cell>
          <cell r="C149">
            <v>51</v>
          </cell>
          <cell r="D149">
            <v>121</v>
          </cell>
        </row>
        <row r="150">
          <cell r="A150" t="str">
            <v>Groenlandia</v>
          </cell>
          <cell r="B150">
            <v>0</v>
          </cell>
          <cell r="C150">
            <v>60</v>
          </cell>
          <cell r="D150">
            <v>150</v>
          </cell>
        </row>
        <row r="151">
          <cell r="A151" t="str">
            <v xml:space="preserve">Guadalupe                                        </v>
          </cell>
          <cell r="B151">
            <v>0</v>
          </cell>
          <cell r="C151">
            <v>44</v>
          </cell>
          <cell r="D151">
            <v>81</v>
          </cell>
        </row>
        <row r="152">
          <cell r="A152" t="str">
            <v>Guam</v>
          </cell>
          <cell r="B152">
            <v>0</v>
          </cell>
          <cell r="C152">
            <v>48</v>
          </cell>
          <cell r="D152">
            <v>102</v>
          </cell>
        </row>
        <row r="153">
          <cell r="A153" t="str">
            <v xml:space="preserve">Guatemala                                         </v>
          </cell>
          <cell r="B153">
            <v>0</v>
          </cell>
          <cell r="C153">
            <v>28</v>
          </cell>
          <cell r="D153">
            <v>96</v>
          </cell>
        </row>
        <row r="154">
          <cell r="A154" t="str">
            <v xml:space="preserve">Guinea                                            </v>
          </cell>
          <cell r="B154">
            <v>0</v>
          </cell>
          <cell r="C154">
            <v>38</v>
          </cell>
          <cell r="D154">
            <v>110</v>
          </cell>
        </row>
        <row r="155">
          <cell r="A155" t="str">
            <v xml:space="preserve">Guinea Ecuatorial                                 </v>
          </cell>
          <cell r="B155">
            <v>0</v>
          </cell>
          <cell r="C155">
            <v>50</v>
          </cell>
          <cell r="D155">
            <v>226</v>
          </cell>
        </row>
        <row r="156">
          <cell r="A156" t="str">
            <v xml:space="preserve">Guinea-Bissau                                           </v>
          </cell>
          <cell r="B156">
            <v>0</v>
          </cell>
          <cell r="C156">
            <v>30</v>
          </cell>
          <cell r="D156">
            <v>60</v>
          </cell>
        </row>
        <row r="157">
          <cell r="A157" t="str">
            <v xml:space="preserve">Guyana                                            </v>
          </cell>
          <cell r="B157">
            <v>0</v>
          </cell>
          <cell r="C157">
            <v>41</v>
          </cell>
          <cell r="D157">
            <v>81</v>
          </cell>
        </row>
        <row r="158">
          <cell r="A158" t="str">
            <v xml:space="preserve">Haiti                                             </v>
          </cell>
          <cell r="B158">
            <v>0</v>
          </cell>
          <cell r="C158">
            <v>50</v>
          </cell>
          <cell r="D158">
            <v>111</v>
          </cell>
        </row>
        <row r="159">
          <cell r="A159" t="str">
            <v xml:space="preserve">Honduras                                          </v>
          </cell>
          <cell r="B159">
            <v>0</v>
          </cell>
          <cell r="C159">
            <v>44</v>
          </cell>
          <cell r="D159">
            <v>104</v>
          </cell>
        </row>
        <row r="160">
          <cell r="A160" t="str">
            <v xml:space="preserve">Hungria                                           </v>
          </cell>
          <cell r="B160">
            <v>0</v>
          </cell>
          <cell r="C160">
            <v>30</v>
          </cell>
          <cell r="D160">
            <v>75</v>
          </cell>
        </row>
        <row r="161">
          <cell r="A161" t="str">
            <v xml:space="preserve">India Chennai                                          </v>
          </cell>
          <cell r="B161">
            <v>0</v>
          </cell>
          <cell r="C161">
            <v>30</v>
          </cell>
          <cell r="D161">
            <v>135</v>
          </cell>
        </row>
        <row r="162">
          <cell r="A162" t="str">
            <v xml:space="preserve">India Kalkutta                                            </v>
          </cell>
          <cell r="B162">
            <v>0</v>
          </cell>
          <cell r="C162">
            <v>33</v>
          </cell>
          <cell r="D162">
            <v>120</v>
          </cell>
        </row>
        <row r="163">
          <cell r="A163" t="str">
            <v xml:space="preserve">India Mumbai                                            </v>
          </cell>
          <cell r="B163">
            <v>0</v>
          </cell>
          <cell r="C163">
            <v>35</v>
          </cell>
          <cell r="D163">
            <v>150</v>
          </cell>
        </row>
        <row r="164">
          <cell r="A164" t="str">
            <v xml:space="preserve">India New Delhi                                            </v>
          </cell>
          <cell r="B164">
            <v>0</v>
          </cell>
          <cell r="C164">
            <v>35</v>
          </cell>
          <cell r="D164">
            <v>130</v>
          </cell>
        </row>
        <row r="165">
          <cell r="A165" t="str">
            <v xml:space="preserve">India Sikkim                                            </v>
          </cell>
          <cell r="B165">
            <v>0</v>
          </cell>
          <cell r="C165">
            <v>30</v>
          </cell>
          <cell r="D165">
            <v>120</v>
          </cell>
        </row>
        <row r="166">
          <cell r="A166" t="str">
            <v xml:space="preserve">Indonesia                                         </v>
          </cell>
          <cell r="B166">
            <v>0</v>
          </cell>
          <cell r="C166">
            <v>38</v>
          </cell>
          <cell r="D166">
            <v>130</v>
          </cell>
        </row>
        <row r="167">
          <cell r="A167" t="str">
            <v xml:space="preserve">Iran                                              </v>
          </cell>
          <cell r="B167">
            <v>0</v>
          </cell>
          <cell r="C167">
            <v>28</v>
          </cell>
          <cell r="D167">
            <v>84</v>
          </cell>
        </row>
        <row r="168">
          <cell r="A168" t="str">
            <v xml:space="preserve">Iraq                                              </v>
          </cell>
          <cell r="B168">
            <v>0</v>
          </cell>
          <cell r="C168">
            <v>47</v>
          </cell>
          <cell r="D168">
            <v>102</v>
          </cell>
        </row>
        <row r="169">
          <cell r="A169" t="str">
            <v xml:space="preserve">Irlanda                                           </v>
          </cell>
          <cell r="B169">
            <v>0</v>
          </cell>
          <cell r="C169">
            <v>42</v>
          </cell>
          <cell r="D169">
            <v>90</v>
          </cell>
        </row>
        <row r="170">
          <cell r="A170" t="str">
            <v xml:space="preserve">Islandia                                          </v>
          </cell>
          <cell r="B170">
            <v>0</v>
          </cell>
          <cell r="C170">
            <v>47</v>
          </cell>
          <cell r="D170">
            <v>108</v>
          </cell>
        </row>
        <row r="171">
          <cell r="A171" t="str">
            <v>Islas Feroe</v>
          </cell>
          <cell r="B171">
            <v>0</v>
          </cell>
          <cell r="C171">
            <v>60</v>
          </cell>
          <cell r="D171">
            <v>150</v>
          </cell>
        </row>
        <row r="172">
          <cell r="A172" t="str">
            <v xml:space="preserve">Islas Marshall                                    </v>
          </cell>
          <cell r="B172">
            <v>0</v>
          </cell>
          <cell r="C172">
            <v>63</v>
          </cell>
          <cell r="D172">
            <v>70</v>
          </cell>
        </row>
        <row r="173">
          <cell r="A173" t="str">
            <v xml:space="preserve">Islas Salomon                                     </v>
          </cell>
          <cell r="B173">
            <v>0</v>
          </cell>
          <cell r="C173">
            <v>47</v>
          </cell>
          <cell r="D173">
            <v>102</v>
          </cell>
        </row>
        <row r="174">
          <cell r="A174" t="str">
            <v xml:space="preserve">Israel                                            </v>
          </cell>
          <cell r="B174">
            <v>0</v>
          </cell>
          <cell r="C174">
            <v>59</v>
          </cell>
          <cell r="D174">
            <v>175</v>
          </cell>
        </row>
        <row r="175">
          <cell r="A175" t="str">
            <v xml:space="preserve">Italia                                            </v>
          </cell>
          <cell r="B175">
            <v>0</v>
          </cell>
          <cell r="C175">
            <v>34</v>
          </cell>
          <cell r="D175">
            <v>126</v>
          </cell>
        </row>
        <row r="176">
          <cell r="A176" t="str">
            <v xml:space="preserve">Italia Milano                                         </v>
          </cell>
          <cell r="B176">
            <v>0</v>
          </cell>
          <cell r="C176">
            <v>39</v>
          </cell>
          <cell r="D176">
            <v>156</v>
          </cell>
        </row>
        <row r="177">
          <cell r="A177" t="str">
            <v xml:space="preserve">Italia Rome                                           </v>
          </cell>
          <cell r="B177">
            <v>0</v>
          </cell>
          <cell r="C177">
            <v>52</v>
          </cell>
          <cell r="D177">
            <v>160</v>
          </cell>
        </row>
        <row r="178">
          <cell r="A178" t="str">
            <v xml:space="preserve">Jamaica                                           </v>
          </cell>
          <cell r="B178">
            <v>0</v>
          </cell>
          <cell r="C178">
            <v>54</v>
          </cell>
          <cell r="D178">
            <v>135</v>
          </cell>
        </row>
        <row r="179">
          <cell r="A179" t="str">
            <v xml:space="preserve">Japon                                             </v>
          </cell>
          <cell r="B179">
            <v>0</v>
          </cell>
          <cell r="C179">
            <v>51</v>
          </cell>
          <cell r="D179">
            <v>156</v>
          </cell>
        </row>
        <row r="180">
          <cell r="A180" t="str">
            <v xml:space="preserve">Japon Tokio                                             </v>
          </cell>
          <cell r="B180">
            <v>0</v>
          </cell>
          <cell r="C180">
            <v>53</v>
          </cell>
          <cell r="D180">
            <v>153</v>
          </cell>
        </row>
        <row r="181">
          <cell r="A181" t="str">
            <v xml:space="preserve">Jordania                                          </v>
          </cell>
          <cell r="B181">
            <v>0</v>
          </cell>
          <cell r="C181">
            <v>36</v>
          </cell>
          <cell r="D181">
            <v>85</v>
          </cell>
        </row>
        <row r="182">
          <cell r="A182" t="str">
            <v xml:space="preserve">Kazajstan                                         </v>
          </cell>
          <cell r="B182">
            <v>0</v>
          </cell>
          <cell r="C182">
            <v>39</v>
          </cell>
          <cell r="D182">
            <v>109</v>
          </cell>
        </row>
        <row r="183">
          <cell r="A183" t="str">
            <v xml:space="preserve">Kenia                                             </v>
          </cell>
          <cell r="B183">
            <v>0</v>
          </cell>
          <cell r="C183">
            <v>35</v>
          </cell>
          <cell r="D183">
            <v>135</v>
          </cell>
        </row>
        <row r="184">
          <cell r="A184" t="str">
            <v xml:space="preserve">Kirguistan                                        </v>
          </cell>
          <cell r="B184">
            <v>0</v>
          </cell>
          <cell r="C184">
            <v>29</v>
          </cell>
          <cell r="D184">
            <v>91</v>
          </cell>
        </row>
        <row r="185">
          <cell r="A185" t="str">
            <v xml:space="preserve">Kiribati                                          </v>
          </cell>
          <cell r="B185">
            <v>0</v>
          </cell>
          <cell r="C185">
            <v>47</v>
          </cell>
          <cell r="D185">
            <v>102</v>
          </cell>
        </row>
        <row r="186">
          <cell r="A186" t="str">
            <v xml:space="preserve">Kosovo                                            </v>
          </cell>
          <cell r="B186">
            <v>0</v>
          </cell>
          <cell r="C186">
            <v>26</v>
          </cell>
          <cell r="D186">
            <v>65</v>
          </cell>
        </row>
        <row r="187">
          <cell r="A187" t="str">
            <v xml:space="preserve">Kuwait                                            </v>
          </cell>
          <cell r="B187">
            <v>0</v>
          </cell>
          <cell r="C187">
            <v>42</v>
          </cell>
          <cell r="D187">
            <v>130</v>
          </cell>
        </row>
        <row r="188">
          <cell r="A188" t="str">
            <v xml:space="preserve">Laos                                              </v>
          </cell>
          <cell r="B188">
            <v>0</v>
          </cell>
          <cell r="C188">
            <v>33</v>
          </cell>
          <cell r="D188">
            <v>67</v>
          </cell>
        </row>
        <row r="189">
          <cell r="A189" t="str">
            <v xml:space="preserve">Lesotho                                           </v>
          </cell>
          <cell r="B189">
            <v>0</v>
          </cell>
          <cell r="C189">
            <v>24</v>
          </cell>
          <cell r="D189">
            <v>70</v>
          </cell>
        </row>
        <row r="190">
          <cell r="A190" t="str">
            <v xml:space="preserve">Letonia                                           </v>
          </cell>
          <cell r="B190">
            <v>0</v>
          </cell>
          <cell r="C190">
            <v>30</v>
          </cell>
          <cell r="D190">
            <v>80</v>
          </cell>
        </row>
        <row r="191">
          <cell r="A191" t="str">
            <v xml:space="preserve">Libano                                            </v>
          </cell>
          <cell r="B191">
            <v>0</v>
          </cell>
          <cell r="C191">
            <v>44</v>
          </cell>
          <cell r="D191">
            <v>120</v>
          </cell>
        </row>
        <row r="192">
          <cell r="A192" t="str">
            <v xml:space="preserve">Liberia                                           </v>
          </cell>
          <cell r="B192">
            <v>0</v>
          </cell>
          <cell r="C192">
            <v>47</v>
          </cell>
          <cell r="D192">
            <v>102</v>
          </cell>
        </row>
        <row r="193">
          <cell r="A193" t="str">
            <v xml:space="preserve">Libia                                             </v>
          </cell>
          <cell r="B193">
            <v>0</v>
          </cell>
          <cell r="C193">
            <v>45</v>
          </cell>
          <cell r="D193">
            <v>100</v>
          </cell>
        </row>
        <row r="194">
          <cell r="A194" t="str">
            <v xml:space="preserve">Liechtenstein                                     </v>
          </cell>
          <cell r="B194">
            <v>0</v>
          </cell>
          <cell r="C194">
            <v>47</v>
          </cell>
          <cell r="D194">
            <v>82</v>
          </cell>
        </row>
        <row r="195">
          <cell r="A195" t="str">
            <v xml:space="preserve">Lituania                                          </v>
          </cell>
          <cell r="B195">
            <v>0</v>
          </cell>
          <cell r="C195">
            <v>24</v>
          </cell>
          <cell r="D195">
            <v>68</v>
          </cell>
        </row>
        <row r="196">
          <cell r="A196" t="str">
            <v xml:space="preserve">Luxemburgo                                      </v>
          </cell>
          <cell r="B196">
            <v>0</v>
          </cell>
          <cell r="C196">
            <v>47</v>
          </cell>
          <cell r="D196">
            <v>102</v>
          </cell>
        </row>
        <row r="197">
          <cell r="A197" t="str">
            <v xml:space="preserve">Macao                                             </v>
          </cell>
          <cell r="B197">
            <v>0</v>
          </cell>
          <cell r="C197">
            <v>33</v>
          </cell>
          <cell r="D197">
            <v>80</v>
          </cell>
        </row>
        <row r="198">
          <cell r="A198" t="str">
            <v xml:space="preserve">Macedonia, la ex-Rep. Yugos.                      </v>
          </cell>
          <cell r="B198">
            <v>0</v>
          </cell>
          <cell r="C198">
            <v>24</v>
          </cell>
          <cell r="D198">
            <v>95</v>
          </cell>
        </row>
        <row r="199">
          <cell r="A199" t="str">
            <v xml:space="preserve">Madagascar                                        </v>
          </cell>
          <cell r="B199">
            <v>0</v>
          </cell>
          <cell r="C199">
            <v>38</v>
          </cell>
          <cell r="D199">
            <v>83</v>
          </cell>
        </row>
        <row r="200">
          <cell r="A200" t="str">
            <v xml:space="preserve">Malasia                                           </v>
          </cell>
          <cell r="B200">
            <v>0</v>
          </cell>
          <cell r="C200">
            <v>36</v>
          </cell>
          <cell r="D200">
            <v>100</v>
          </cell>
        </row>
        <row r="201">
          <cell r="A201" t="str">
            <v xml:space="preserve">Malawi                                            </v>
          </cell>
          <cell r="B201">
            <v>0</v>
          </cell>
          <cell r="C201">
            <v>39</v>
          </cell>
          <cell r="D201">
            <v>110</v>
          </cell>
        </row>
        <row r="202">
          <cell r="A202" t="str">
            <v xml:space="preserve">Maldivas                                          </v>
          </cell>
          <cell r="B202">
            <v>0</v>
          </cell>
          <cell r="C202">
            <v>38</v>
          </cell>
          <cell r="D202">
            <v>93</v>
          </cell>
        </row>
        <row r="203">
          <cell r="A203" t="str">
            <v xml:space="preserve">Mali                                              </v>
          </cell>
          <cell r="B203">
            <v>0</v>
          </cell>
          <cell r="C203">
            <v>41</v>
          </cell>
          <cell r="D203">
            <v>122</v>
          </cell>
        </row>
        <row r="204">
          <cell r="A204" t="str">
            <v xml:space="preserve">Malta                                             </v>
          </cell>
          <cell r="B204">
            <v>0</v>
          </cell>
          <cell r="C204">
            <v>45</v>
          </cell>
          <cell r="D204">
            <v>112</v>
          </cell>
        </row>
        <row r="205">
          <cell r="A205" t="str">
            <v xml:space="preserve">Marruecos                                         </v>
          </cell>
          <cell r="B205">
            <v>0</v>
          </cell>
          <cell r="C205">
            <v>42</v>
          </cell>
          <cell r="D205">
            <v>105</v>
          </cell>
        </row>
        <row r="206">
          <cell r="A206" t="str">
            <v xml:space="preserve">Martinica                                         </v>
          </cell>
          <cell r="B206">
            <v>0</v>
          </cell>
          <cell r="C206">
            <v>44</v>
          </cell>
          <cell r="D206">
            <v>81</v>
          </cell>
        </row>
        <row r="207">
          <cell r="A207" t="str">
            <v xml:space="preserve">Mauricio                                          </v>
          </cell>
          <cell r="B207">
            <v>0</v>
          </cell>
          <cell r="C207">
            <v>48</v>
          </cell>
          <cell r="D207">
            <v>140</v>
          </cell>
        </row>
        <row r="208">
          <cell r="A208" t="str">
            <v xml:space="preserve">Mauritania                                        </v>
          </cell>
          <cell r="B208">
            <v>0</v>
          </cell>
          <cell r="C208">
            <v>48</v>
          </cell>
          <cell r="D208">
            <v>89</v>
          </cell>
        </row>
        <row r="209">
          <cell r="A209" t="str">
            <v>Mayotte</v>
          </cell>
          <cell r="B209">
            <v>0</v>
          </cell>
          <cell r="C209">
            <v>44</v>
          </cell>
          <cell r="D209">
            <v>81</v>
          </cell>
        </row>
        <row r="210">
          <cell r="A210" t="str">
            <v xml:space="preserve">Mexico                                            </v>
          </cell>
          <cell r="B210">
            <v>0</v>
          </cell>
          <cell r="C210">
            <v>41</v>
          </cell>
          <cell r="D210">
            <v>141</v>
          </cell>
        </row>
        <row r="211">
          <cell r="A211" t="str">
            <v>Micronesia</v>
          </cell>
          <cell r="B211">
            <v>0</v>
          </cell>
          <cell r="C211">
            <v>56</v>
          </cell>
          <cell r="D211">
            <v>74</v>
          </cell>
        </row>
        <row r="212">
          <cell r="A212" t="str">
            <v xml:space="preserve">Moldova                                           </v>
          </cell>
          <cell r="B212">
            <v>0</v>
          </cell>
          <cell r="C212">
            <v>18</v>
          </cell>
          <cell r="D212">
            <v>100</v>
          </cell>
        </row>
        <row r="213">
          <cell r="A213" t="str">
            <v xml:space="preserve">Monaco                                            </v>
          </cell>
          <cell r="B213">
            <v>0</v>
          </cell>
          <cell r="C213">
            <v>41</v>
          </cell>
          <cell r="D213">
            <v>52</v>
          </cell>
        </row>
        <row r="214">
          <cell r="A214" t="str">
            <v xml:space="preserve">Mongolia                                          </v>
          </cell>
          <cell r="B214">
            <v>0</v>
          </cell>
          <cell r="C214">
            <v>29</v>
          </cell>
          <cell r="D214">
            <v>84</v>
          </cell>
        </row>
        <row r="215">
          <cell r="A215" t="str">
            <v xml:space="preserve">Montenegro                                        </v>
          </cell>
          <cell r="B215">
            <v>0</v>
          </cell>
          <cell r="C215">
            <v>29</v>
          </cell>
          <cell r="D215">
            <v>95</v>
          </cell>
        </row>
        <row r="216">
          <cell r="A216" t="str">
            <v xml:space="preserve">Montenegro                                        </v>
          </cell>
          <cell r="B216">
            <v>0</v>
          </cell>
          <cell r="C216">
            <v>29</v>
          </cell>
          <cell r="D216">
            <v>95</v>
          </cell>
        </row>
        <row r="217">
          <cell r="A217" t="str">
            <v>Montserrat</v>
          </cell>
          <cell r="B217">
            <v>0</v>
          </cell>
          <cell r="C217">
            <v>42</v>
          </cell>
          <cell r="D217">
            <v>119</v>
          </cell>
        </row>
        <row r="218">
          <cell r="A218" t="str">
            <v xml:space="preserve">Mozambique                                        </v>
          </cell>
          <cell r="B218">
            <v>0</v>
          </cell>
          <cell r="C218">
            <v>42</v>
          </cell>
          <cell r="D218">
            <v>147</v>
          </cell>
        </row>
        <row r="219">
          <cell r="A219" t="str">
            <v xml:space="preserve">Myanmar                                           </v>
          </cell>
          <cell r="B219">
            <v>0</v>
          </cell>
          <cell r="C219">
            <v>46</v>
          </cell>
          <cell r="D219">
            <v>45</v>
          </cell>
        </row>
        <row r="220">
          <cell r="A220" t="str">
            <v xml:space="preserve">Namibia                                           </v>
          </cell>
          <cell r="B220">
            <v>0</v>
          </cell>
          <cell r="C220">
            <v>23</v>
          </cell>
          <cell r="D220">
            <v>77</v>
          </cell>
        </row>
        <row r="221">
          <cell r="A221" t="str">
            <v xml:space="preserve">Nauru                                             </v>
          </cell>
          <cell r="B221">
            <v>0</v>
          </cell>
          <cell r="C221">
            <v>47</v>
          </cell>
          <cell r="D221">
            <v>102</v>
          </cell>
        </row>
        <row r="222">
          <cell r="A222" t="str">
            <v xml:space="preserve">Nepal                                             </v>
          </cell>
          <cell r="B222">
            <v>0</v>
          </cell>
          <cell r="C222">
            <v>28</v>
          </cell>
          <cell r="D222">
            <v>86</v>
          </cell>
        </row>
        <row r="223">
          <cell r="A223" t="str">
            <v xml:space="preserve">Nicaragua                                         </v>
          </cell>
          <cell r="B223">
            <v>0</v>
          </cell>
          <cell r="C223">
            <v>30</v>
          </cell>
          <cell r="D223">
            <v>100</v>
          </cell>
        </row>
        <row r="224">
          <cell r="A224" t="str">
            <v xml:space="preserve">Niger                                             </v>
          </cell>
          <cell r="B224">
            <v>0</v>
          </cell>
          <cell r="C224">
            <v>36</v>
          </cell>
          <cell r="D224">
            <v>70</v>
          </cell>
        </row>
        <row r="225">
          <cell r="A225" t="str">
            <v xml:space="preserve">Nigeria                                           </v>
          </cell>
          <cell r="B225">
            <v>0</v>
          </cell>
          <cell r="C225">
            <v>63</v>
          </cell>
          <cell r="D225">
            <v>255</v>
          </cell>
        </row>
        <row r="226">
          <cell r="A226" t="str">
            <v xml:space="preserve">Noruega                                           </v>
          </cell>
          <cell r="B226">
            <v>0</v>
          </cell>
          <cell r="C226">
            <v>64</v>
          </cell>
          <cell r="D226">
            <v>182</v>
          </cell>
        </row>
        <row r="227">
          <cell r="A227" t="str">
            <v xml:space="preserve">Nueva Caledonia                                   </v>
          </cell>
          <cell r="B227">
            <v>0</v>
          </cell>
          <cell r="C227">
            <v>44</v>
          </cell>
          <cell r="D227">
            <v>81</v>
          </cell>
        </row>
        <row r="228">
          <cell r="A228" t="str">
            <v xml:space="preserve">Nueva Zelanda                                     </v>
          </cell>
          <cell r="B228">
            <v>0</v>
          </cell>
          <cell r="C228">
            <v>47</v>
          </cell>
          <cell r="D228">
            <v>98</v>
          </cell>
        </row>
        <row r="229">
          <cell r="A229" t="str">
            <v xml:space="preserve">Oman                                              </v>
          </cell>
          <cell r="B229">
            <v>0</v>
          </cell>
          <cell r="C229">
            <v>48</v>
          </cell>
          <cell r="D229">
            <v>120</v>
          </cell>
        </row>
        <row r="230">
          <cell r="A230" t="str">
            <v xml:space="preserve">Paises Bajos                                      </v>
          </cell>
          <cell r="B230">
            <v>0</v>
          </cell>
          <cell r="C230">
            <v>46</v>
          </cell>
          <cell r="D230">
            <v>119</v>
          </cell>
        </row>
        <row r="231">
          <cell r="A231" t="str">
            <v xml:space="preserve">Pakistan                                          </v>
          </cell>
          <cell r="B231">
            <v>0</v>
          </cell>
          <cell r="C231">
            <v>27</v>
          </cell>
          <cell r="D231">
            <v>68</v>
          </cell>
        </row>
        <row r="232">
          <cell r="A232" t="str">
            <v xml:space="preserve">Pakistan Islamabad                                          </v>
          </cell>
          <cell r="B232">
            <v>0</v>
          </cell>
          <cell r="C232">
            <v>30</v>
          </cell>
          <cell r="D232">
            <v>165</v>
          </cell>
        </row>
        <row r="233">
          <cell r="A233" t="str">
            <v xml:space="preserve">Palau                                             </v>
          </cell>
          <cell r="B233">
            <v>0</v>
          </cell>
          <cell r="C233">
            <v>51</v>
          </cell>
          <cell r="D233">
            <v>166</v>
          </cell>
        </row>
        <row r="234">
          <cell r="A234" t="str">
            <v xml:space="preserve">Papua Nueva Guinea                                </v>
          </cell>
          <cell r="B234">
            <v>0</v>
          </cell>
          <cell r="C234">
            <v>36</v>
          </cell>
          <cell r="D234">
            <v>90</v>
          </cell>
        </row>
        <row r="235">
          <cell r="A235" t="str">
            <v xml:space="preserve">Paraguay                                          </v>
          </cell>
          <cell r="B235">
            <v>0</v>
          </cell>
          <cell r="C235">
            <v>36</v>
          </cell>
          <cell r="D235">
            <v>61</v>
          </cell>
        </row>
        <row r="236">
          <cell r="A236" t="str">
            <v xml:space="preserve">Peru                                              </v>
          </cell>
          <cell r="B236">
            <v>0</v>
          </cell>
          <cell r="C236">
            <v>30</v>
          </cell>
          <cell r="D236">
            <v>93</v>
          </cell>
        </row>
        <row r="237">
          <cell r="A237" t="str">
            <v xml:space="preserve">Polonia                                           </v>
          </cell>
          <cell r="B237">
            <v>0</v>
          </cell>
          <cell r="C237">
            <v>27</v>
          </cell>
          <cell r="D237">
            <v>50</v>
          </cell>
        </row>
        <row r="238">
          <cell r="A238" t="str">
            <v xml:space="preserve">Polonia Breslau                                          </v>
          </cell>
          <cell r="B238">
            <v>0</v>
          </cell>
          <cell r="C238">
            <v>33</v>
          </cell>
          <cell r="D238">
            <v>92</v>
          </cell>
        </row>
        <row r="239">
          <cell r="A239" t="str">
            <v xml:space="preserve">Polonia Danzig                                          </v>
          </cell>
          <cell r="B239">
            <v>0</v>
          </cell>
          <cell r="C239">
            <v>29</v>
          </cell>
          <cell r="D239">
            <v>77</v>
          </cell>
        </row>
        <row r="240">
          <cell r="A240" t="str">
            <v xml:space="preserve">Polonia Krakau                                           </v>
          </cell>
          <cell r="B240">
            <v>0</v>
          </cell>
          <cell r="C240">
            <v>28</v>
          </cell>
          <cell r="D240">
            <v>88</v>
          </cell>
        </row>
        <row r="241">
          <cell r="A241" t="str">
            <v xml:space="preserve">Polonia Warschau                                          </v>
          </cell>
          <cell r="B241">
            <v>0</v>
          </cell>
          <cell r="C241">
            <v>30</v>
          </cell>
          <cell r="D241">
            <v>105</v>
          </cell>
        </row>
        <row r="242">
          <cell r="A242" t="str">
            <v xml:space="preserve">Portugal                                         </v>
          </cell>
          <cell r="B242">
            <v>0</v>
          </cell>
          <cell r="C242">
            <v>36</v>
          </cell>
          <cell r="D242">
            <v>92</v>
          </cell>
        </row>
        <row r="243">
          <cell r="A243" t="str">
            <v>Puerto Rico</v>
          </cell>
          <cell r="B243">
            <v>0</v>
          </cell>
          <cell r="C243">
            <v>48</v>
          </cell>
          <cell r="D243">
            <v>102</v>
          </cell>
        </row>
        <row r="244">
          <cell r="A244" t="str">
            <v xml:space="preserve">Qatar                                             </v>
          </cell>
          <cell r="B244">
            <v>0</v>
          </cell>
          <cell r="C244">
            <v>56</v>
          </cell>
          <cell r="D244">
            <v>170</v>
          </cell>
        </row>
        <row r="245">
          <cell r="A245" t="str">
            <v xml:space="preserve">Republica Centroafricana                          </v>
          </cell>
          <cell r="B245">
            <v>0</v>
          </cell>
          <cell r="C245">
            <v>29</v>
          </cell>
          <cell r="D245">
            <v>52</v>
          </cell>
        </row>
        <row r="246">
          <cell r="A246" t="str">
            <v xml:space="preserve">Republica Checa                                   </v>
          </cell>
          <cell r="B246">
            <v>0</v>
          </cell>
          <cell r="C246">
            <v>24</v>
          </cell>
          <cell r="D246">
            <v>97</v>
          </cell>
        </row>
        <row r="247">
          <cell r="A247" t="str">
            <v>República de Corea</v>
          </cell>
          <cell r="B247">
            <v>0</v>
          </cell>
          <cell r="C247">
            <v>66</v>
          </cell>
          <cell r="D247">
            <v>180</v>
          </cell>
        </row>
        <row r="248">
          <cell r="A248" t="str">
            <v>República de Corea, Popular Democrática de</v>
          </cell>
          <cell r="B248">
            <v>0</v>
          </cell>
          <cell r="C248">
            <v>39</v>
          </cell>
          <cell r="D248">
            <v>132</v>
          </cell>
        </row>
        <row r="249">
          <cell r="A249" t="str">
            <v xml:space="preserve">Republica de Panama                               </v>
          </cell>
          <cell r="B249">
            <v>0</v>
          </cell>
          <cell r="C249">
            <v>34</v>
          </cell>
          <cell r="D249">
            <v>101</v>
          </cell>
        </row>
        <row r="250">
          <cell r="A250" t="str">
            <v>República del Congo</v>
          </cell>
          <cell r="B250">
            <v>0</v>
          </cell>
          <cell r="C250">
            <v>57</v>
          </cell>
          <cell r="D250">
            <v>113</v>
          </cell>
        </row>
        <row r="251">
          <cell r="A251" t="str">
            <v>República Democrática del Congo</v>
          </cell>
          <cell r="B251">
            <v>0</v>
          </cell>
          <cell r="C251">
            <v>60</v>
          </cell>
          <cell r="D251">
            <v>155</v>
          </cell>
        </row>
        <row r="252">
          <cell r="A252" t="str">
            <v xml:space="preserve">Republica Dominicana                              </v>
          </cell>
          <cell r="B252">
            <v>0</v>
          </cell>
          <cell r="C252">
            <v>40</v>
          </cell>
          <cell r="D252">
            <v>71</v>
          </cell>
        </row>
        <row r="253">
          <cell r="A253" t="str">
            <v xml:space="preserve">Republica Eslovaca                                </v>
          </cell>
          <cell r="B253">
            <v>0</v>
          </cell>
          <cell r="C253">
            <v>24</v>
          </cell>
          <cell r="D253">
            <v>130</v>
          </cell>
        </row>
        <row r="254">
          <cell r="A254" t="str">
            <v xml:space="preserve">Republica Popular de China                        </v>
          </cell>
          <cell r="B254">
            <v>0</v>
          </cell>
          <cell r="C254">
            <v>33</v>
          </cell>
          <cell r="D254">
            <v>80</v>
          </cell>
        </row>
        <row r="255">
          <cell r="A255" t="str">
            <v xml:space="preserve">Republica Popular de China Chengdu                </v>
          </cell>
          <cell r="B255">
            <v>0</v>
          </cell>
          <cell r="C255">
            <v>32</v>
          </cell>
          <cell r="D255">
            <v>85</v>
          </cell>
        </row>
        <row r="256">
          <cell r="A256" t="str">
            <v xml:space="preserve">Republica Popular de China Hongkong                    </v>
          </cell>
          <cell r="B256">
            <v>0</v>
          </cell>
          <cell r="C256">
            <v>62</v>
          </cell>
          <cell r="D256">
            <v>170</v>
          </cell>
        </row>
        <row r="257">
          <cell r="A257" t="str">
            <v xml:space="preserve">Republica Popular de China Peking                       </v>
          </cell>
          <cell r="B257">
            <v>0</v>
          </cell>
          <cell r="C257">
            <v>39</v>
          </cell>
          <cell r="D257">
            <v>115</v>
          </cell>
        </row>
        <row r="258">
          <cell r="A258" t="str">
            <v xml:space="preserve">Republica Popular de China Shanghai                        </v>
          </cell>
          <cell r="B258">
            <v>0</v>
          </cell>
          <cell r="C258">
            <v>42</v>
          </cell>
          <cell r="D258">
            <v>140</v>
          </cell>
        </row>
        <row r="259">
          <cell r="A259" t="str">
            <v xml:space="preserve">Reunion                                           </v>
          </cell>
          <cell r="B259">
            <v>0</v>
          </cell>
          <cell r="C259">
            <v>44</v>
          </cell>
          <cell r="D259">
            <v>81</v>
          </cell>
        </row>
        <row r="260">
          <cell r="A260" t="str">
            <v xml:space="preserve">Ruanda                                            </v>
          </cell>
          <cell r="B260">
            <v>0</v>
          </cell>
          <cell r="C260">
            <v>36</v>
          </cell>
          <cell r="D260">
            <v>135</v>
          </cell>
        </row>
        <row r="261">
          <cell r="A261" t="str">
            <v xml:space="preserve">Rumania                                           </v>
          </cell>
          <cell r="B261">
            <v>0</v>
          </cell>
          <cell r="C261">
            <v>27</v>
          </cell>
          <cell r="D261">
            <v>80</v>
          </cell>
        </row>
        <row r="262">
          <cell r="A262" t="str">
            <v xml:space="preserve">Rumania Bukarest                                          </v>
          </cell>
          <cell r="B262">
            <v>0</v>
          </cell>
          <cell r="C262">
            <v>26</v>
          </cell>
          <cell r="D262">
            <v>100</v>
          </cell>
        </row>
        <row r="263">
          <cell r="A263" t="str">
            <v xml:space="preserve">Samoa                                             </v>
          </cell>
          <cell r="B263">
            <v>0</v>
          </cell>
          <cell r="C263">
            <v>29</v>
          </cell>
          <cell r="D263">
            <v>57</v>
          </cell>
        </row>
        <row r="264">
          <cell r="A264" t="str">
            <v>Samoa Oeste</v>
          </cell>
          <cell r="B264">
            <v>0</v>
          </cell>
          <cell r="C264">
            <v>47</v>
          </cell>
          <cell r="D264">
            <v>102</v>
          </cell>
        </row>
        <row r="265">
          <cell r="A265" t="str">
            <v xml:space="preserve">San Marino                                        </v>
          </cell>
          <cell r="B265">
            <v>0</v>
          </cell>
          <cell r="C265">
            <v>41</v>
          </cell>
          <cell r="D265">
            <v>77</v>
          </cell>
        </row>
        <row r="266">
          <cell r="A266" t="str">
            <v xml:space="preserve">San Vincente                                      </v>
          </cell>
          <cell r="B266">
            <v>0</v>
          </cell>
          <cell r="C266">
            <v>52</v>
          </cell>
          <cell r="D266">
            <v>121</v>
          </cell>
        </row>
        <row r="267">
          <cell r="A267" t="str">
            <v xml:space="preserve">Santa Lucia                                       </v>
          </cell>
          <cell r="B267">
            <v>0</v>
          </cell>
          <cell r="C267">
            <v>54</v>
          </cell>
          <cell r="D267">
            <v>129</v>
          </cell>
        </row>
        <row r="268">
          <cell r="A268" t="str">
            <v xml:space="preserve">Santo Tome y Principe                             </v>
          </cell>
          <cell r="B268">
            <v>0</v>
          </cell>
          <cell r="C268">
            <v>42</v>
          </cell>
          <cell r="D268">
            <v>75</v>
          </cell>
        </row>
        <row r="269">
          <cell r="A269" t="str">
            <v xml:space="preserve">Senegal                                           </v>
          </cell>
          <cell r="B269">
            <v>0</v>
          </cell>
          <cell r="C269">
            <v>47</v>
          </cell>
          <cell r="D269">
            <v>125</v>
          </cell>
        </row>
        <row r="270">
          <cell r="A270" t="str">
            <v xml:space="preserve">Serbia                                            </v>
          </cell>
          <cell r="B270">
            <v>0</v>
          </cell>
          <cell r="C270">
            <v>30</v>
          </cell>
          <cell r="D270">
            <v>90</v>
          </cell>
        </row>
        <row r="271">
          <cell r="A271" t="str">
            <v xml:space="preserve">Seychelles                                        </v>
          </cell>
          <cell r="B271">
            <v>0</v>
          </cell>
          <cell r="C271">
            <v>46</v>
          </cell>
          <cell r="D271">
            <v>119</v>
          </cell>
        </row>
        <row r="272">
          <cell r="A272" t="str">
            <v xml:space="preserve">Sierra Leona                                      </v>
          </cell>
          <cell r="B272">
            <v>0</v>
          </cell>
          <cell r="C272">
            <v>39</v>
          </cell>
          <cell r="D272">
            <v>82</v>
          </cell>
        </row>
        <row r="273">
          <cell r="A273" t="str">
            <v xml:space="preserve">Singapur                                          </v>
          </cell>
          <cell r="B273">
            <v>0</v>
          </cell>
          <cell r="C273">
            <v>53</v>
          </cell>
          <cell r="D273">
            <v>188</v>
          </cell>
        </row>
        <row r="274">
          <cell r="A274" t="str">
            <v>Sint Maarten</v>
          </cell>
          <cell r="B274">
            <v>0</v>
          </cell>
          <cell r="C274">
            <v>46</v>
          </cell>
          <cell r="D274">
            <v>119</v>
          </cell>
        </row>
        <row r="275">
          <cell r="A275" t="str">
            <v xml:space="preserve">Siria                                             </v>
          </cell>
          <cell r="B275">
            <v>0</v>
          </cell>
          <cell r="C275">
            <v>38</v>
          </cell>
          <cell r="D275">
            <v>140</v>
          </cell>
        </row>
        <row r="276">
          <cell r="A276" t="str">
            <v xml:space="preserve">Somalia                                           </v>
          </cell>
          <cell r="B276">
            <v>0</v>
          </cell>
          <cell r="C276">
            <v>47</v>
          </cell>
          <cell r="D276">
            <v>102</v>
          </cell>
        </row>
        <row r="277">
          <cell r="A277" t="str">
            <v xml:space="preserve">Sri Lanca                                         </v>
          </cell>
          <cell r="B277">
            <v>0</v>
          </cell>
          <cell r="C277">
            <v>40</v>
          </cell>
          <cell r="D277">
            <v>118</v>
          </cell>
        </row>
        <row r="278">
          <cell r="A278" t="str">
            <v>St. Kitts Nevis</v>
          </cell>
          <cell r="B278">
            <v>0</v>
          </cell>
          <cell r="C278">
            <v>45</v>
          </cell>
          <cell r="D278">
            <v>99</v>
          </cell>
        </row>
        <row r="279">
          <cell r="A279" t="str">
            <v xml:space="preserve">Sudafrica                                         </v>
          </cell>
          <cell r="B279">
            <v>0</v>
          </cell>
          <cell r="C279">
            <v>36</v>
          </cell>
          <cell r="D279">
            <v>72</v>
          </cell>
        </row>
        <row r="280">
          <cell r="A280" t="str">
            <v xml:space="preserve">Sudafrica Kapstadt                                        </v>
          </cell>
          <cell r="B280">
            <v>0</v>
          </cell>
          <cell r="C280">
            <v>38</v>
          </cell>
          <cell r="D280">
            <v>94</v>
          </cell>
        </row>
        <row r="281">
          <cell r="A281" t="str">
            <v xml:space="preserve">Sudan                                             </v>
          </cell>
          <cell r="B281">
            <v>0</v>
          </cell>
          <cell r="C281">
            <v>35</v>
          </cell>
          <cell r="D281">
            <v>115</v>
          </cell>
        </row>
        <row r="282">
          <cell r="A282" t="str">
            <v xml:space="preserve">Sudan del Sur                                            </v>
          </cell>
          <cell r="B282">
            <v>0</v>
          </cell>
          <cell r="C282">
            <v>53</v>
          </cell>
          <cell r="D282">
            <v>114</v>
          </cell>
        </row>
        <row r="283">
          <cell r="A283" t="str">
            <v xml:space="preserve">Suecia                                            </v>
          </cell>
          <cell r="B283">
            <v>0</v>
          </cell>
          <cell r="C283">
            <v>72</v>
          </cell>
          <cell r="D283">
            <v>165</v>
          </cell>
        </row>
        <row r="284">
          <cell r="A284" t="str">
            <v xml:space="preserve">Suiza                                             </v>
          </cell>
          <cell r="B284">
            <v>0</v>
          </cell>
          <cell r="C284">
            <v>48</v>
          </cell>
          <cell r="D284">
            <v>139</v>
          </cell>
        </row>
        <row r="285">
          <cell r="A285" t="str">
            <v xml:space="preserve">Suiza Genf                                            </v>
          </cell>
          <cell r="B285">
            <v>0</v>
          </cell>
          <cell r="C285">
            <v>62</v>
          </cell>
          <cell r="D285">
            <v>174</v>
          </cell>
        </row>
        <row r="286">
          <cell r="A286" t="str">
            <v xml:space="preserve">Surinam                                           </v>
          </cell>
          <cell r="B286">
            <v>0</v>
          </cell>
          <cell r="C286">
            <v>30</v>
          </cell>
          <cell r="D286">
            <v>108</v>
          </cell>
        </row>
        <row r="287">
          <cell r="A287" t="str">
            <v xml:space="preserve">Swasilandia                                       </v>
          </cell>
          <cell r="B287">
            <v>0</v>
          </cell>
          <cell r="C287">
            <v>47</v>
          </cell>
          <cell r="D287">
            <v>102</v>
          </cell>
        </row>
        <row r="288">
          <cell r="A288" t="str">
            <v xml:space="preserve">Tailandia                                         </v>
          </cell>
          <cell r="B288">
            <v>0</v>
          </cell>
          <cell r="C288">
            <v>32</v>
          </cell>
          <cell r="D288">
            <v>120</v>
          </cell>
        </row>
        <row r="289">
          <cell r="A289" t="str">
            <v xml:space="preserve">Taiwan                                            </v>
          </cell>
          <cell r="B289">
            <v>0</v>
          </cell>
          <cell r="C289">
            <v>39</v>
          </cell>
          <cell r="D289">
            <v>110</v>
          </cell>
        </row>
        <row r="290">
          <cell r="A290" t="str">
            <v xml:space="preserve">Tanzania                                          </v>
          </cell>
          <cell r="B290">
            <v>0</v>
          </cell>
          <cell r="C290">
            <v>40</v>
          </cell>
          <cell r="D290">
            <v>141</v>
          </cell>
        </row>
        <row r="291">
          <cell r="A291" t="str">
            <v xml:space="preserve">Tayikistan                                        </v>
          </cell>
          <cell r="B291">
            <v>0</v>
          </cell>
          <cell r="C291">
            <v>26</v>
          </cell>
          <cell r="D291">
            <v>67</v>
          </cell>
        </row>
        <row r="292">
          <cell r="A292" t="str">
            <v xml:space="preserve">Timor Oriental                                    </v>
          </cell>
          <cell r="B292">
            <v>0</v>
          </cell>
          <cell r="C292">
            <v>47</v>
          </cell>
          <cell r="D292">
            <v>102</v>
          </cell>
        </row>
        <row r="293">
          <cell r="A293" t="str">
            <v xml:space="preserve">Togo                                              </v>
          </cell>
          <cell r="B293">
            <v>0</v>
          </cell>
          <cell r="C293">
            <v>35</v>
          </cell>
          <cell r="D293">
            <v>108</v>
          </cell>
        </row>
        <row r="294">
          <cell r="A294" t="str">
            <v xml:space="preserve">Tonga                                             </v>
          </cell>
          <cell r="B294">
            <v>0</v>
          </cell>
          <cell r="C294">
            <v>32</v>
          </cell>
          <cell r="D294">
            <v>36</v>
          </cell>
        </row>
        <row r="295">
          <cell r="A295" t="str">
            <v xml:space="preserve">Trinidad y Tobago                                 </v>
          </cell>
          <cell r="B295">
            <v>0</v>
          </cell>
          <cell r="C295">
            <v>54</v>
          </cell>
          <cell r="D295">
            <v>164</v>
          </cell>
        </row>
        <row r="296">
          <cell r="A296" t="str">
            <v xml:space="preserve">Tunez                                             </v>
          </cell>
          <cell r="B296">
            <v>0</v>
          </cell>
          <cell r="C296">
            <v>33</v>
          </cell>
          <cell r="D296">
            <v>80</v>
          </cell>
        </row>
        <row r="297">
          <cell r="A297" t="str">
            <v xml:space="preserve">Turkmenistan                                      </v>
          </cell>
          <cell r="B297">
            <v>0</v>
          </cell>
          <cell r="C297">
            <v>33</v>
          </cell>
          <cell r="D297">
            <v>108</v>
          </cell>
        </row>
        <row r="298">
          <cell r="A298" t="str">
            <v xml:space="preserve">Turquia                                           </v>
          </cell>
          <cell r="B298">
            <v>0</v>
          </cell>
          <cell r="C298">
            <v>40</v>
          </cell>
          <cell r="D298">
            <v>78</v>
          </cell>
        </row>
        <row r="299">
          <cell r="A299" t="str">
            <v xml:space="preserve">Turquia Istanbul                                         </v>
          </cell>
          <cell r="B299">
            <v>0</v>
          </cell>
          <cell r="C299">
            <v>35</v>
          </cell>
          <cell r="D299">
            <v>92</v>
          </cell>
        </row>
        <row r="300">
          <cell r="A300" t="str">
            <v xml:space="preserve">Turquia Izmir                                          </v>
          </cell>
          <cell r="B300">
            <v>0</v>
          </cell>
          <cell r="C300">
            <v>42</v>
          </cell>
          <cell r="D300">
            <v>80</v>
          </cell>
        </row>
        <row r="301">
          <cell r="A301" t="str">
            <v xml:space="preserve">Tuvalu                                            </v>
          </cell>
          <cell r="B301">
            <v>0</v>
          </cell>
          <cell r="C301">
            <v>47</v>
          </cell>
          <cell r="D301">
            <v>102</v>
          </cell>
        </row>
        <row r="302">
          <cell r="A302" t="str">
            <v xml:space="preserve">Ucrania                                           </v>
          </cell>
          <cell r="B302">
            <v>0</v>
          </cell>
          <cell r="C302">
            <v>36</v>
          </cell>
          <cell r="D302">
            <v>85</v>
          </cell>
        </row>
        <row r="303">
          <cell r="A303" t="str">
            <v xml:space="preserve">Uganda                                            </v>
          </cell>
          <cell r="B303">
            <v>0</v>
          </cell>
          <cell r="C303">
            <v>35</v>
          </cell>
          <cell r="D303">
            <v>129</v>
          </cell>
        </row>
        <row r="304">
          <cell r="A304" t="str">
            <v xml:space="preserve">Uruguay                                           </v>
          </cell>
          <cell r="B304">
            <v>0</v>
          </cell>
          <cell r="C304">
            <v>44</v>
          </cell>
          <cell r="D304">
            <v>109</v>
          </cell>
        </row>
        <row r="305">
          <cell r="A305" t="str">
            <v xml:space="preserve">Uzbekistan                                        </v>
          </cell>
          <cell r="B305">
            <v>0</v>
          </cell>
          <cell r="C305">
            <v>34</v>
          </cell>
          <cell r="D305">
            <v>123</v>
          </cell>
        </row>
        <row r="306">
          <cell r="A306" t="str">
            <v xml:space="preserve">Vanuatu                                           </v>
          </cell>
          <cell r="B306">
            <v>0</v>
          </cell>
          <cell r="C306">
            <v>47</v>
          </cell>
          <cell r="D306">
            <v>102</v>
          </cell>
        </row>
        <row r="307">
          <cell r="A307" t="str">
            <v xml:space="preserve">Venezuela                                         </v>
          </cell>
          <cell r="B307">
            <v>0</v>
          </cell>
          <cell r="C307">
            <v>48</v>
          </cell>
          <cell r="D307">
            <v>207</v>
          </cell>
        </row>
        <row r="308">
          <cell r="A308" t="str">
            <v xml:space="preserve">Viet Nam                                          </v>
          </cell>
          <cell r="B308">
            <v>0</v>
          </cell>
          <cell r="C308">
            <v>38</v>
          </cell>
          <cell r="D308">
            <v>86</v>
          </cell>
        </row>
        <row r="309">
          <cell r="A309" t="str">
            <v xml:space="preserve">Yemen                                             </v>
          </cell>
          <cell r="B309">
            <v>0</v>
          </cell>
          <cell r="C309">
            <v>24</v>
          </cell>
          <cell r="D309">
            <v>95</v>
          </cell>
        </row>
        <row r="310">
          <cell r="A310" t="str">
            <v xml:space="preserve">Zambia                                            </v>
          </cell>
          <cell r="B310">
            <v>0</v>
          </cell>
          <cell r="C310">
            <v>36</v>
          </cell>
          <cell r="D310">
            <v>95</v>
          </cell>
        </row>
        <row r="311">
          <cell r="A311" t="str">
            <v xml:space="preserve">Zimbabue                                          </v>
          </cell>
          <cell r="B311">
            <v>0</v>
          </cell>
          <cell r="C311">
            <v>45</v>
          </cell>
          <cell r="D311">
            <v>103</v>
          </cell>
        </row>
      </sheetData>
      <sheetData sheetId="9">
        <row r="5">
          <cell r="C5" t="str">
            <v>IntraHealth International</v>
          </cell>
        </row>
      </sheetData>
      <sheetData sheetId="10"/>
      <sheetData sheetId="11"/>
      <sheetData sheetId="12"/>
      <sheetData sheetId="13"/>
      <sheetData sheetId="14"/>
      <sheetData sheetId="15">
        <row r="31">
          <cell r="D31">
            <v>0</v>
          </cell>
        </row>
      </sheetData>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Year"/>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knowledgement"/>
      <sheetName val="Assumptions"/>
      <sheetName val="Outputs"/>
      <sheetName val="Service_Guidelines"/>
      <sheetName val="Calculations"/>
      <sheetName val="Sheet1"/>
      <sheetName val="Sheet2"/>
      <sheetName val="Sheet3"/>
    </sheetNames>
    <sheetDataSet>
      <sheetData sheetId="0"/>
      <sheetData sheetId="1">
        <row r="14">
          <cell r="D14">
            <v>4294000</v>
          </cell>
        </row>
        <row r="15">
          <cell r="D15">
            <v>0.51</v>
          </cell>
        </row>
        <row r="17">
          <cell r="D17">
            <v>2.4E-2</v>
          </cell>
        </row>
        <row r="20">
          <cell r="D20">
            <v>2015</v>
          </cell>
        </row>
        <row r="21">
          <cell r="D21">
            <v>2025</v>
          </cell>
        </row>
        <row r="22">
          <cell r="D22">
            <v>11</v>
          </cell>
        </row>
        <row r="24">
          <cell r="D24">
            <v>7.3999999999999996E-2</v>
          </cell>
        </row>
        <row r="25">
          <cell r="D25">
            <v>7.3999999999999996E-2</v>
          </cell>
        </row>
        <row r="34">
          <cell r="D34">
            <v>250</v>
          </cell>
        </row>
        <row r="35">
          <cell r="D35">
            <v>12</v>
          </cell>
        </row>
        <row r="36">
          <cell r="D36">
            <v>0.06</v>
          </cell>
        </row>
        <row r="39">
          <cell r="D39">
            <v>1200</v>
          </cell>
        </row>
        <row r="41">
          <cell r="D41">
            <v>0</v>
          </cell>
        </row>
        <row r="46">
          <cell r="C46" t="str">
            <v>Diarrhea</v>
          </cell>
          <cell r="I46" t="str">
            <v>All</v>
          </cell>
          <cell r="J46">
            <v>1</v>
          </cell>
        </row>
        <row r="47">
          <cell r="C47" t="str">
            <v>Fever and malaria</v>
          </cell>
          <cell r="I47" t="str">
            <v>All Male</v>
          </cell>
          <cell r="J47">
            <v>0.498</v>
          </cell>
        </row>
        <row r="48">
          <cell r="C48" t="str">
            <v>Pneumonia</v>
          </cell>
          <cell r="I48" t="str">
            <v>All Female</v>
          </cell>
          <cell r="J48">
            <v>0.502</v>
          </cell>
        </row>
        <row r="49">
          <cell r="C49" t="str">
            <v>Neonatal Care</v>
          </cell>
          <cell r="I49" t="str">
            <v>Children &lt;5</v>
          </cell>
          <cell r="J49">
            <v>0.14000000000000001</v>
          </cell>
        </row>
        <row r="50">
          <cell r="C50" t="str">
            <v>Maternal Care and Family Planning</v>
          </cell>
          <cell r="I50" t="str">
            <v>Adults &gt;5</v>
          </cell>
          <cell r="J50">
            <v>0.86</v>
          </cell>
        </row>
        <row r="51">
          <cell r="C51" t="str">
            <v>Nutrition</v>
          </cell>
          <cell r="I51" t="str">
            <v xml:space="preserve">Male Adult </v>
          </cell>
          <cell r="J51">
            <v>0.26</v>
          </cell>
        </row>
        <row r="52">
          <cell r="C52" t="str">
            <v>HIV/AIDS</v>
          </cell>
          <cell r="I52" t="str">
            <v>Female Adult</v>
          </cell>
          <cell r="J52">
            <v>0.27</v>
          </cell>
        </row>
        <row r="53">
          <cell r="C53" t="str">
            <v xml:space="preserve">TB </v>
          </cell>
          <cell r="I53" t="str">
            <v>Female Rep Age</v>
          </cell>
          <cell r="J53">
            <v>0.23</v>
          </cell>
        </row>
        <row r="54">
          <cell r="C54" t="str">
            <v>WASH</v>
          </cell>
          <cell r="I54" t="str">
            <v>Pregnant Women</v>
          </cell>
          <cell r="J54">
            <v>0.03</v>
          </cell>
        </row>
        <row r="55">
          <cell r="C55" t="str">
            <v>Social Welfare &amp; GBV</v>
          </cell>
          <cell r="I55" t="str">
            <v>Newborns</v>
          </cell>
          <cell r="J55">
            <v>0.03</v>
          </cell>
        </row>
        <row r="56">
          <cell r="C56">
            <v>0</v>
          </cell>
          <cell r="I56" t="str">
            <v>Other2: (Specify)</v>
          </cell>
          <cell r="J56">
            <v>0.28000000000000003</v>
          </cell>
        </row>
        <row r="57">
          <cell r="C57">
            <v>0</v>
          </cell>
          <cell r="I57" t="str">
            <v>Other3:(Specify</v>
          </cell>
          <cell r="J57">
            <v>0</v>
          </cell>
        </row>
        <row r="58">
          <cell r="C58">
            <v>0</v>
          </cell>
        </row>
        <row r="59">
          <cell r="C59">
            <v>0</v>
          </cell>
        </row>
        <row r="60">
          <cell r="C60">
            <v>0</v>
          </cell>
        </row>
        <row r="117">
          <cell r="F117">
            <v>0.1</v>
          </cell>
        </row>
        <row r="118">
          <cell r="F118">
            <v>0.05</v>
          </cell>
        </row>
        <row r="121">
          <cell r="C121" t="str">
            <v xml:space="preserve">ACT - Artesunate 25mg+ Amodiaquine 153mg </v>
          </cell>
          <cell r="D121">
            <v>0</v>
          </cell>
          <cell r="E121">
            <v>0</v>
          </cell>
          <cell r="F121">
            <v>0.46039999999999998</v>
          </cell>
        </row>
        <row r="122">
          <cell r="C122" t="str">
            <v xml:space="preserve">Amoxycillin 250mg Tablets   </v>
          </cell>
          <cell r="D122">
            <v>0</v>
          </cell>
          <cell r="E122">
            <v>0</v>
          </cell>
          <cell r="F122">
            <v>2.5899999999999999E-2</v>
          </cell>
        </row>
        <row r="123">
          <cell r="C123" t="str">
            <v>Alcohol</v>
          </cell>
          <cell r="D123">
            <v>0</v>
          </cell>
          <cell r="E123">
            <v>0</v>
          </cell>
          <cell r="F123">
            <v>0.23</v>
          </cell>
        </row>
        <row r="124">
          <cell r="C124" t="str">
            <v>Chlorohexadine</v>
          </cell>
          <cell r="D124">
            <v>0</v>
          </cell>
          <cell r="E124">
            <v>0</v>
          </cell>
          <cell r="F124">
            <v>1.02</v>
          </cell>
        </row>
        <row r="125">
          <cell r="C125" t="str">
            <v>Training/Advocacy/Campaign Supplies (WASH &amp; Social Welfare Activities)</v>
          </cell>
          <cell r="D125">
            <v>0</v>
          </cell>
          <cell r="E125">
            <v>0</v>
          </cell>
          <cell r="F125">
            <v>0.4</v>
          </cell>
        </row>
        <row r="126">
          <cell r="C126" t="str">
            <v xml:space="preserve">Examination gloves </v>
          </cell>
          <cell r="D126">
            <v>0</v>
          </cell>
          <cell r="E126">
            <v>0</v>
          </cell>
          <cell r="F126">
            <v>0.4</v>
          </cell>
        </row>
        <row r="127">
          <cell r="C127" t="str">
            <v xml:space="preserve">Female condom Pieces    </v>
          </cell>
          <cell r="D127">
            <v>0</v>
          </cell>
          <cell r="E127">
            <v>0</v>
          </cell>
          <cell r="F127">
            <v>0.71730000000000005</v>
          </cell>
        </row>
        <row r="128">
          <cell r="C128" t="str">
            <v>Fixed cost combination drugs (TB)</v>
          </cell>
          <cell r="D128">
            <v>0</v>
          </cell>
          <cell r="E128">
            <v>0</v>
          </cell>
          <cell r="F128">
            <v>3</v>
          </cell>
        </row>
        <row r="129">
          <cell r="C129" t="str">
            <v>Long Lasting Insecticide Treated Nets (LLITN)</v>
          </cell>
          <cell r="D129">
            <v>0</v>
          </cell>
          <cell r="E129">
            <v>0</v>
          </cell>
          <cell r="F129">
            <v>3</v>
          </cell>
        </row>
        <row r="130">
          <cell r="C130" t="str">
            <v>Misoprostol 200mcg</v>
          </cell>
          <cell r="D130">
            <v>0</v>
          </cell>
          <cell r="E130">
            <v>0</v>
          </cell>
          <cell r="F130">
            <v>0.87</v>
          </cell>
        </row>
        <row r="131">
          <cell r="C131" t="str">
            <v xml:space="preserve">Male condom Pieces    </v>
          </cell>
          <cell r="D131">
            <v>0</v>
          </cell>
          <cell r="E131">
            <v>0</v>
          </cell>
          <cell r="F131">
            <v>3.1699999999999999E-2</v>
          </cell>
        </row>
        <row r="132">
          <cell r="C132" t="str">
            <v xml:space="preserve">Mebendazole 500mg Tablets    </v>
          </cell>
          <cell r="D132">
            <v>0</v>
          </cell>
          <cell r="E132">
            <v>0</v>
          </cell>
          <cell r="F132">
            <v>2.3900000000000001E-2</v>
          </cell>
        </row>
        <row r="133">
          <cell r="C133" t="str">
            <v xml:space="preserve">Medroxyprogesterone acetate 150mg depot Injection   </v>
          </cell>
          <cell r="D133">
            <v>0</v>
          </cell>
          <cell r="E133">
            <v>0</v>
          </cell>
          <cell r="F133">
            <v>1.0445</v>
          </cell>
        </row>
        <row r="134">
          <cell r="C134" t="str">
            <v xml:space="preserve">Metronidazole 200/250mg Tablets   </v>
          </cell>
          <cell r="D134">
            <v>0</v>
          </cell>
          <cell r="E134">
            <v>0</v>
          </cell>
          <cell r="F134">
            <v>5.4799999999999996E-3</v>
          </cell>
        </row>
        <row r="135">
          <cell r="C135" t="str">
            <v>Microgynon - Ethinylestradiol + Levonorgestrel 0.03+0.15 mg (COC)</v>
          </cell>
          <cell r="D135">
            <v>0</v>
          </cell>
          <cell r="E135">
            <v>0</v>
          </cell>
          <cell r="F135">
            <v>0.33950000000000002</v>
          </cell>
        </row>
        <row r="136">
          <cell r="C136" t="str">
            <v>Microlut - Levonorgestrel 0.03mg (POP)</v>
          </cell>
          <cell r="D136">
            <v>0</v>
          </cell>
          <cell r="E136">
            <v>0</v>
          </cell>
          <cell r="F136">
            <v>0.34</v>
          </cell>
        </row>
        <row r="137">
          <cell r="C137" t="str">
            <v>Nordette - Ethinylestradiol + Levonorgestrel 0.03+0.15 mg (COC)</v>
          </cell>
          <cell r="D137">
            <v>0</v>
          </cell>
          <cell r="E137">
            <v>0</v>
          </cell>
          <cell r="F137">
            <v>0.33950000000000002</v>
          </cell>
        </row>
        <row r="138">
          <cell r="C138" t="str">
            <v xml:space="preserve">Oral Rehydration Salt Sachet    </v>
          </cell>
          <cell r="D138">
            <v>0</v>
          </cell>
          <cell r="E138">
            <v>0</v>
          </cell>
          <cell r="F138">
            <v>7.7299999999999994E-2</v>
          </cell>
        </row>
        <row r="139">
          <cell r="C139" t="str">
            <v xml:space="preserve">Paracetamol 500mg Tablets   </v>
          </cell>
          <cell r="D139">
            <v>0</v>
          </cell>
          <cell r="E139">
            <v>0</v>
          </cell>
          <cell r="F139">
            <v>9.7999999999999997E-3</v>
          </cell>
        </row>
        <row r="140">
          <cell r="C140">
            <v>0</v>
          </cell>
          <cell r="D140">
            <v>0</v>
          </cell>
          <cell r="E140">
            <v>0</v>
          </cell>
          <cell r="F140">
            <v>0</v>
          </cell>
        </row>
        <row r="141">
          <cell r="C141" t="str">
            <v xml:space="preserve">Retinol (Vit. A) 100,000 i.u. Capsules    </v>
          </cell>
          <cell r="D141">
            <v>0</v>
          </cell>
          <cell r="E141">
            <v>0</v>
          </cell>
          <cell r="F141">
            <v>2.24E-2</v>
          </cell>
        </row>
        <row r="142">
          <cell r="C142" t="str">
            <v xml:space="preserve">Retinol (Vit. A) 200,000 i.u. Capsules    </v>
          </cell>
          <cell r="D142">
            <v>0</v>
          </cell>
          <cell r="E142">
            <v>0</v>
          </cell>
          <cell r="F142">
            <v>2.93E-2</v>
          </cell>
        </row>
        <row r="143">
          <cell r="C143">
            <v>0</v>
          </cell>
          <cell r="D143">
            <v>0</v>
          </cell>
          <cell r="E143">
            <v>0</v>
          </cell>
          <cell r="F143">
            <v>0</v>
          </cell>
        </row>
        <row r="144">
          <cell r="C144">
            <v>0</v>
          </cell>
          <cell r="D144">
            <v>0</v>
          </cell>
          <cell r="E144">
            <v>0</v>
          </cell>
          <cell r="F144">
            <v>0</v>
          </cell>
        </row>
        <row r="145">
          <cell r="C145" t="str">
            <v xml:space="preserve">Zinc Sulphate 20mg Tablets   </v>
          </cell>
          <cell r="D145">
            <v>0</v>
          </cell>
          <cell r="E145">
            <v>0</v>
          </cell>
          <cell r="F145">
            <v>1.4800000000000001E-2</v>
          </cell>
        </row>
        <row r="146">
          <cell r="C146" t="str">
            <v>Chlorine (water purification) tab</v>
          </cell>
          <cell r="D146">
            <v>0</v>
          </cell>
          <cell r="E146">
            <v>0</v>
          </cell>
          <cell r="F146">
            <v>2.5899999999999999E-2</v>
          </cell>
        </row>
        <row r="147">
          <cell r="C147" t="str">
            <v>Water guard</v>
          </cell>
          <cell r="D147">
            <v>0</v>
          </cell>
          <cell r="E147">
            <v>0</v>
          </cell>
          <cell r="F147">
            <v>0</v>
          </cell>
        </row>
        <row r="148">
          <cell r="C148" t="str">
            <v>Rapid Diagnostic Test - malaria</v>
          </cell>
          <cell r="D148">
            <v>0</v>
          </cell>
          <cell r="E148">
            <v>0</v>
          </cell>
          <cell r="F148">
            <v>0.57999999999999996</v>
          </cell>
        </row>
        <row r="149">
          <cell r="C149" t="str">
            <v>Iron + folic acid pills 60mg + 0.4mg capsule</v>
          </cell>
          <cell r="D149">
            <v>0</v>
          </cell>
          <cell r="E149">
            <v>0</v>
          </cell>
          <cell r="F149">
            <v>5.8999999999999999E-3</v>
          </cell>
        </row>
        <row r="150">
          <cell r="C150" t="str">
            <v>Sputum collection containers</v>
          </cell>
          <cell r="D150">
            <v>0</v>
          </cell>
          <cell r="E150">
            <v>0</v>
          </cell>
          <cell r="F150">
            <v>5.3999999999999999E-2</v>
          </cell>
        </row>
        <row r="151">
          <cell r="C151" t="str">
            <v>Ziplock for sputum</v>
          </cell>
          <cell r="D151">
            <v>0</v>
          </cell>
          <cell r="E151">
            <v>0</v>
          </cell>
          <cell r="F151">
            <v>0.32</v>
          </cell>
        </row>
        <row r="152">
          <cell r="C152" t="str">
            <v>Plumpynut (packet)</v>
          </cell>
          <cell r="D152">
            <v>0</v>
          </cell>
          <cell r="E152">
            <v>0</v>
          </cell>
          <cell r="F152">
            <v>0.3236</v>
          </cell>
        </row>
      </sheetData>
      <sheetData sheetId="2"/>
      <sheetData sheetId="3">
        <row r="20">
          <cell r="I20">
            <v>0.40579999999999999</v>
          </cell>
        </row>
        <row r="36">
          <cell r="I36">
            <v>1.1854</v>
          </cell>
        </row>
        <row r="52">
          <cell r="I52">
            <v>7.7875E-2</v>
          </cell>
        </row>
        <row r="68">
          <cell r="I68">
            <v>1.02</v>
          </cell>
        </row>
        <row r="84">
          <cell r="I84">
            <v>0.41841000000000006</v>
          </cell>
        </row>
        <row r="100">
          <cell r="I100">
            <v>2.3149500000000001</v>
          </cell>
        </row>
        <row r="116">
          <cell r="I116">
            <v>0.39329999999999998</v>
          </cell>
        </row>
        <row r="132">
          <cell r="I132">
            <v>0.374</v>
          </cell>
        </row>
        <row r="148">
          <cell r="I148">
            <v>0.4</v>
          </cell>
        </row>
        <row r="164">
          <cell r="I164">
            <v>0.4</v>
          </cell>
        </row>
        <row r="180">
          <cell r="I180">
            <v>0</v>
          </cell>
        </row>
        <row r="196">
          <cell r="I196">
            <v>0</v>
          </cell>
        </row>
        <row r="212">
          <cell r="I212">
            <v>0</v>
          </cell>
        </row>
        <row r="228">
          <cell r="I228">
            <v>0</v>
          </cell>
        </row>
        <row r="244">
          <cell r="I244">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
  <sheetViews>
    <sheetView workbookViewId="0">
      <selection activeCell="B4" sqref="B4"/>
    </sheetView>
  </sheetViews>
  <sheetFormatPr defaultRowHeight="15"/>
  <cols>
    <col min="1" max="1" width="9.140625" style="385"/>
    <col min="2" max="2" width="127.85546875" style="385" customWidth="1"/>
    <col min="3" max="16384" width="9.140625" style="385"/>
  </cols>
  <sheetData>
    <row r="1" spans="2:2" ht="22.5">
      <c r="B1" s="384" t="s">
        <v>166</v>
      </c>
    </row>
    <row r="3" spans="2:2">
      <c r="B3" s="386" t="s">
        <v>135</v>
      </c>
    </row>
    <row r="4" spans="2:2" ht="134.25">
      <c r="B4" s="387" t="s">
        <v>214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R40"/>
  <sheetViews>
    <sheetView zoomScaleNormal="100" zoomScaleSheetLayoutView="80" workbookViewId="0">
      <selection activeCell="B26" sqref="B26"/>
    </sheetView>
  </sheetViews>
  <sheetFormatPr defaultColWidth="9.140625" defaultRowHeight="15"/>
  <cols>
    <col min="1" max="1" width="5.7109375" style="8" customWidth="1"/>
    <col min="2" max="2" width="19.5703125" style="8" customWidth="1"/>
    <col min="3" max="3" width="25.85546875" style="8" customWidth="1"/>
    <col min="4" max="5" width="0.28515625" style="8" customWidth="1"/>
    <col min="6" max="6" width="29.140625" style="8" customWidth="1"/>
    <col min="7" max="8" width="0.28515625" style="8" customWidth="1"/>
    <col min="9" max="9" width="23.28515625" style="8" customWidth="1"/>
    <col min="10" max="11" width="0.28515625" style="8" customWidth="1"/>
    <col min="12" max="12" width="23.28515625" style="8" customWidth="1"/>
    <col min="13" max="14" width="0.28515625" style="8" customWidth="1"/>
    <col min="15" max="15" width="3.42578125" style="8" customWidth="1"/>
    <col min="16" max="16" width="1.7109375" style="8" customWidth="1"/>
    <col min="17" max="17" width="17.28515625" style="8" customWidth="1"/>
    <col min="18" max="18" width="18.28515625" style="8" customWidth="1"/>
    <col min="19" max="251" width="9.140625" style="8"/>
    <col min="252" max="252" width="5.7109375" style="8" customWidth="1"/>
    <col min="253" max="253" width="4.7109375" style="8" customWidth="1"/>
    <col min="254" max="254" width="50.42578125" style="8" customWidth="1"/>
    <col min="255" max="255" width="4.5703125" style="8" customWidth="1"/>
    <col min="256" max="256" width="1.7109375" style="8" customWidth="1"/>
    <col min="257" max="257" width="11" style="8" bestFit="1" customWidth="1"/>
    <col min="258" max="258" width="4.5703125" style="8" customWidth="1"/>
    <col min="259" max="259" width="1.7109375" style="8" customWidth="1"/>
    <col min="260" max="260" width="10.85546875" style="8" customWidth="1"/>
    <col min="261" max="261" width="4.5703125" style="8" customWidth="1"/>
    <col min="262" max="262" width="1.7109375" style="8" customWidth="1"/>
    <col min="263" max="263" width="11" style="8" bestFit="1" customWidth="1"/>
    <col min="264" max="264" width="4.5703125" style="8" customWidth="1"/>
    <col min="265" max="265" width="1.7109375" style="8" customWidth="1"/>
    <col min="266" max="266" width="10.85546875" style="8" customWidth="1"/>
    <col min="267" max="267" width="4.5703125" style="8" customWidth="1"/>
    <col min="268" max="268" width="1.7109375" style="8" customWidth="1"/>
    <col min="269" max="269" width="10.85546875" style="8" customWidth="1"/>
    <col min="270" max="270" width="4.5703125" style="8" customWidth="1"/>
    <col min="271" max="271" width="1.7109375" style="8" customWidth="1"/>
    <col min="272" max="272" width="10.85546875" style="8" customWidth="1"/>
    <col min="273" max="507" width="9.140625" style="8"/>
    <col min="508" max="508" width="5.7109375" style="8" customWidth="1"/>
    <col min="509" max="509" width="4.7109375" style="8" customWidth="1"/>
    <col min="510" max="510" width="50.42578125" style="8" customWidth="1"/>
    <col min="511" max="511" width="4.5703125" style="8" customWidth="1"/>
    <col min="512" max="512" width="1.7109375" style="8" customWidth="1"/>
    <col min="513" max="513" width="11" style="8" bestFit="1" customWidth="1"/>
    <col min="514" max="514" width="4.5703125" style="8" customWidth="1"/>
    <col min="515" max="515" width="1.7109375" style="8" customWidth="1"/>
    <col min="516" max="516" width="10.85546875" style="8" customWidth="1"/>
    <col min="517" max="517" width="4.5703125" style="8" customWidth="1"/>
    <col min="518" max="518" width="1.7109375" style="8" customWidth="1"/>
    <col min="519" max="519" width="11" style="8" bestFit="1" customWidth="1"/>
    <col min="520" max="520" width="4.5703125" style="8" customWidth="1"/>
    <col min="521" max="521" width="1.7109375" style="8" customWidth="1"/>
    <col min="522" max="522" width="10.85546875" style="8" customWidth="1"/>
    <col min="523" max="523" width="4.5703125" style="8" customWidth="1"/>
    <col min="524" max="524" width="1.7109375" style="8" customWidth="1"/>
    <col min="525" max="525" width="10.85546875" style="8" customWidth="1"/>
    <col min="526" max="526" width="4.5703125" style="8" customWidth="1"/>
    <col min="527" max="527" width="1.7109375" style="8" customWidth="1"/>
    <col min="528" max="528" width="10.85546875" style="8" customWidth="1"/>
    <col min="529" max="763" width="9.140625" style="8"/>
    <col min="764" max="764" width="5.7109375" style="8" customWidth="1"/>
    <col min="765" max="765" width="4.7109375" style="8" customWidth="1"/>
    <col min="766" max="766" width="50.42578125" style="8" customWidth="1"/>
    <col min="767" max="767" width="4.5703125" style="8" customWidth="1"/>
    <col min="768" max="768" width="1.7109375" style="8" customWidth="1"/>
    <col min="769" max="769" width="11" style="8" bestFit="1" customWidth="1"/>
    <col min="770" max="770" width="4.5703125" style="8" customWidth="1"/>
    <col min="771" max="771" width="1.7109375" style="8" customWidth="1"/>
    <col min="772" max="772" width="10.85546875" style="8" customWidth="1"/>
    <col min="773" max="773" width="4.5703125" style="8" customWidth="1"/>
    <col min="774" max="774" width="1.7109375" style="8" customWidth="1"/>
    <col min="775" max="775" width="11" style="8" bestFit="1" customWidth="1"/>
    <col min="776" max="776" width="4.5703125" style="8" customWidth="1"/>
    <col min="777" max="777" width="1.7109375" style="8" customWidth="1"/>
    <col min="778" max="778" width="10.85546875" style="8" customWidth="1"/>
    <col min="779" max="779" width="4.5703125" style="8" customWidth="1"/>
    <col min="780" max="780" width="1.7109375" style="8" customWidth="1"/>
    <col min="781" max="781" width="10.85546875" style="8" customWidth="1"/>
    <col min="782" max="782" width="4.5703125" style="8" customWidth="1"/>
    <col min="783" max="783" width="1.7109375" style="8" customWidth="1"/>
    <col min="784" max="784" width="10.85546875" style="8" customWidth="1"/>
    <col min="785" max="1019" width="9.140625" style="8"/>
    <col min="1020" max="1020" width="5.7109375" style="8" customWidth="1"/>
    <col min="1021" max="1021" width="4.7109375" style="8" customWidth="1"/>
    <col min="1022" max="1022" width="50.42578125" style="8" customWidth="1"/>
    <col min="1023" max="1023" width="4.5703125" style="8" customWidth="1"/>
    <col min="1024" max="1024" width="1.7109375" style="8" customWidth="1"/>
    <col min="1025" max="1025" width="11" style="8" bestFit="1" customWidth="1"/>
    <col min="1026" max="1026" width="4.5703125" style="8" customWidth="1"/>
    <col min="1027" max="1027" width="1.7109375" style="8" customWidth="1"/>
    <col min="1028" max="1028" width="10.85546875" style="8" customWidth="1"/>
    <col min="1029" max="1029" width="4.5703125" style="8" customWidth="1"/>
    <col min="1030" max="1030" width="1.7109375" style="8" customWidth="1"/>
    <col min="1031" max="1031" width="11" style="8" bestFit="1" customWidth="1"/>
    <col min="1032" max="1032" width="4.5703125" style="8" customWidth="1"/>
    <col min="1033" max="1033" width="1.7109375" style="8" customWidth="1"/>
    <col min="1034" max="1034" width="10.85546875" style="8" customWidth="1"/>
    <col min="1035" max="1035" width="4.5703125" style="8" customWidth="1"/>
    <col min="1036" max="1036" width="1.7109375" style="8" customWidth="1"/>
    <col min="1037" max="1037" width="10.85546875" style="8" customWidth="1"/>
    <col min="1038" max="1038" width="4.5703125" style="8" customWidth="1"/>
    <col min="1039" max="1039" width="1.7109375" style="8" customWidth="1"/>
    <col min="1040" max="1040" width="10.85546875" style="8" customWidth="1"/>
    <col min="1041" max="1275" width="9.140625" style="8"/>
    <col min="1276" max="1276" width="5.7109375" style="8" customWidth="1"/>
    <col min="1277" max="1277" width="4.7109375" style="8" customWidth="1"/>
    <col min="1278" max="1278" width="50.42578125" style="8" customWidth="1"/>
    <col min="1279" max="1279" width="4.5703125" style="8" customWidth="1"/>
    <col min="1280" max="1280" width="1.7109375" style="8" customWidth="1"/>
    <col min="1281" max="1281" width="11" style="8" bestFit="1" customWidth="1"/>
    <col min="1282" max="1282" width="4.5703125" style="8" customWidth="1"/>
    <col min="1283" max="1283" width="1.7109375" style="8" customWidth="1"/>
    <col min="1284" max="1284" width="10.85546875" style="8" customWidth="1"/>
    <col min="1285" max="1285" width="4.5703125" style="8" customWidth="1"/>
    <col min="1286" max="1286" width="1.7109375" style="8" customWidth="1"/>
    <col min="1287" max="1287" width="11" style="8" bestFit="1" customWidth="1"/>
    <col min="1288" max="1288" width="4.5703125" style="8" customWidth="1"/>
    <col min="1289" max="1289" width="1.7109375" style="8" customWidth="1"/>
    <col min="1290" max="1290" width="10.85546875" style="8" customWidth="1"/>
    <col min="1291" max="1291" width="4.5703125" style="8" customWidth="1"/>
    <col min="1292" max="1292" width="1.7109375" style="8" customWidth="1"/>
    <col min="1293" max="1293" width="10.85546875" style="8" customWidth="1"/>
    <col min="1294" max="1294" width="4.5703125" style="8" customWidth="1"/>
    <col min="1295" max="1295" width="1.7109375" style="8" customWidth="1"/>
    <col min="1296" max="1296" width="10.85546875" style="8" customWidth="1"/>
    <col min="1297" max="1531" width="9.140625" style="8"/>
    <col min="1532" max="1532" width="5.7109375" style="8" customWidth="1"/>
    <col min="1533" max="1533" width="4.7109375" style="8" customWidth="1"/>
    <col min="1534" max="1534" width="50.42578125" style="8" customWidth="1"/>
    <col min="1535" max="1535" width="4.5703125" style="8" customWidth="1"/>
    <col min="1536" max="1536" width="1.7109375" style="8" customWidth="1"/>
    <col min="1537" max="1537" width="11" style="8" bestFit="1" customWidth="1"/>
    <col min="1538" max="1538" width="4.5703125" style="8" customWidth="1"/>
    <col min="1539" max="1539" width="1.7109375" style="8" customWidth="1"/>
    <col min="1540" max="1540" width="10.85546875" style="8" customWidth="1"/>
    <col min="1541" max="1541" width="4.5703125" style="8" customWidth="1"/>
    <col min="1542" max="1542" width="1.7109375" style="8" customWidth="1"/>
    <col min="1543" max="1543" width="11" style="8" bestFit="1" customWidth="1"/>
    <col min="1544" max="1544" width="4.5703125" style="8" customWidth="1"/>
    <col min="1545" max="1545" width="1.7109375" style="8" customWidth="1"/>
    <col min="1546" max="1546" width="10.85546875" style="8" customWidth="1"/>
    <col min="1547" max="1547" width="4.5703125" style="8" customWidth="1"/>
    <col min="1548" max="1548" width="1.7109375" style="8" customWidth="1"/>
    <col min="1549" max="1549" width="10.85546875" style="8" customWidth="1"/>
    <col min="1550" max="1550" width="4.5703125" style="8" customWidth="1"/>
    <col min="1551" max="1551" width="1.7109375" style="8" customWidth="1"/>
    <col min="1552" max="1552" width="10.85546875" style="8" customWidth="1"/>
    <col min="1553" max="1787" width="9.140625" style="8"/>
    <col min="1788" max="1788" width="5.7109375" style="8" customWidth="1"/>
    <col min="1789" max="1789" width="4.7109375" style="8" customWidth="1"/>
    <col min="1790" max="1790" width="50.42578125" style="8" customWidth="1"/>
    <col min="1791" max="1791" width="4.5703125" style="8" customWidth="1"/>
    <col min="1792" max="1792" width="1.7109375" style="8" customWidth="1"/>
    <col min="1793" max="1793" width="11" style="8" bestFit="1" customWidth="1"/>
    <col min="1794" max="1794" width="4.5703125" style="8" customWidth="1"/>
    <col min="1795" max="1795" width="1.7109375" style="8" customWidth="1"/>
    <col min="1796" max="1796" width="10.85546875" style="8" customWidth="1"/>
    <col min="1797" max="1797" width="4.5703125" style="8" customWidth="1"/>
    <col min="1798" max="1798" width="1.7109375" style="8" customWidth="1"/>
    <col min="1799" max="1799" width="11" style="8" bestFit="1" customWidth="1"/>
    <col min="1800" max="1800" width="4.5703125" style="8" customWidth="1"/>
    <col min="1801" max="1801" width="1.7109375" style="8" customWidth="1"/>
    <col min="1802" max="1802" width="10.85546875" style="8" customWidth="1"/>
    <col min="1803" max="1803" width="4.5703125" style="8" customWidth="1"/>
    <col min="1804" max="1804" width="1.7109375" style="8" customWidth="1"/>
    <col min="1805" max="1805" width="10.85546875" style="8" customWidth="1"/>
    <col min="1806" max="1806" width="4.5703125" style="8" customWidth="1"/>
    <col min="1807" max="1807" width="1.7109375" style="8" customWidth="1"/>
    <col min="1808" max="1808" width="10.85546875" style="8" customWidth="1"/>
    <col min="1809" max="2043" width="9.140625" style="8"/>
    <col min="2044" max="2044" width="5.7109375" style="8" customWidth="1"/>
    <col min="2045" max="2045" width="4.7109375" style="8" customWidth="1"/>
    <col min="2046" max="2046" width="50.42578125" style="8" customWidth="1"/>
    <col min="2047" max="2047" width="4.5703125" style="8" customWidth="1"/>
    <col min="2048" max="2048" width="1.7109375" style="8" customWidth="1"/>
    <col min="2049" max="2049" width="11" style="8" bestFit="1" customWidth="1"/>
    <col min="2050" max="2050" width="4.5703125" style="8" customWidth="1"/>
    <col min="2051" max="2051" width="1.7109375" style="8" customWidth="1"/>
    <col min="2052" max="2052" width="10.85546875" style="8" customWidth="1"/>
    <col min="2053" max="2053" width="4.5703125" style="8" customWidth="1"/>
    <col min="2054" max="2054" width="1.7109375" style="8" customWidth="1"/>
    <col min="2055" max="2055" width="11" style="8" bestFit="1" customWidth="1"/>
    <col min="2056" max="2056" width="4.5703125" style="8" customWidth="1"/>
    <col min="2057" max="2057" width="1.7109375" style="8" customWidth="1"/>
    <col min="2058" max="2058" width="10.85546875" style="8" customWidth="1"/>
    <col min="2059" max="2059" width="4.5703125" style="8" customWidth="1"/>
    <col min="2060" max="2060" width="1.7109375" style="8" customWidth="1"/>
    <col min="2061" max="2061" width="10.85546875" style="8" customWidth="1"/>
    <col min="2062" max="2062" width="4.5703125" style="8" customWidth="1"/>
    <col min="2063" max="2063" width="1.7109375" style="8" customWidth="1"/>
    <col min="2064" max="2064" width="10.85546875" style="8" customWidth="1"/>
    <col min="2065" max="2299" width="9.140625" style="8"/>
    <col min="2300" max="2300" width="5.7109375" style="8" customWidth="1"/>
    <col min="2301" max="2301" width="4.7109375" style="8" customWidth="1"/>
    <col min="2302" max="2302" width="50.42578125" style="8" customWidth="1"/>
    <col min="2303" max="2303" width="4.5703125" style="8" customWidth="1"/>
    <col min="2304" max="2304" width="1.7109375" style="8" customWidth="1"/>
    <col min="2305" max="2305" width="11" style="8" bestFit="1" customWidth="1"/>
    <col min="2306" max="2306" width="4.5703125" style="8" customWidth="1"/>
    <col min="2307" max="2307" width="1.7109375" style="8" customWidth="1"/>
    <col min="2308" max="2308" width="10.85546875" style="8" customWidth="1"/>
    <col min="2309" max="2309" width="4.5703125" style="8" customWidth="1"/>
    <col min="2310" max="2310" width="1.7109375" style="8" customWidth="1"/>
    <col min="2311" max="2311" width="11" style="8" bestFit="1" customWidth="1"/>
    <col min="2312" max="2312" width="4.5703125" style="8" customWidth="1"/>
    <col min="2313" max="2313" width="1.7109375" style="8" customWidth="1"/>
    <col min="2314" max="2314" width="10.85546875" style="8" customWidth="1"/>
    <col min="2315" max="2315" width="4.5703125" style="8" customWidth="1"/>
    <col min="2316" max="2316" width="1.7109375" style="8" customWidth="1"/>
    <col min="2317" max="2317" width="10.85546875" style="8" customWidth="1"/>
    <col min="2318" max="2318" width="4.5703125" style="8" customWidth="1"/>
    <col min="2319" max="2319" width="1.7109375" style="8" customWidth="1"/>
    <col min="2320" max="2320" width="10.85546875" style="8" customWidth="1"/>
    <col min="2321" max="2555" width="9.140625" style="8"/>
    <col min="2556" max="2556" width="5.7109375" style="8" customWidth="1"/>
    <col min="2557" max="2557" width="4.7109375" style="8" customWidth="1"/>
    <col min="2558" max="2558" width="50.42578125" style="8" customWidth="1"/>
    <col min="2559" max="2559" width="4.5703125" style="8" customWidth="1"/>
    <col min="2560" max="2560" width="1.7109375" style="8" customWidth="1"/>
    <col min="2561" max="2561" width="11" style="8" bestFit="1" customWidth="1"/>
    <col min="2562" max="2562" width="4.5703125" style="8" customWidth="1"/>
    <col min="2563" max="2563" width="1.7109375" style="8" customWidth="1"/>
    <col min="2564" max="2564" width="10.85546875" style="8" customWidth="1"/>
    <col min="2565" max="2565" width="4.5703125" style="8" customWidth="1"/>
    <col min="2566" max="2566" width="1.7109375" style="8" customWidth="1"/>
    <col min="2567" max="2567" width="11" style="8" bestFit="1" customWidth="1"/>
    <col min="2568" max="2568" width="4.5703125" style="8" customWidth="1"/>
    <col min="2569" max="2569" width="1.7109375" style="8" customWidth="1"/>
    <col min="2570" max="2570" width="10.85546875" style="8" customWidth="1"/>
    <col min="2571" max="2571" width="4.5703125" style="8" customWidth="1"/>
    <col min="2572" max="2572" width="1.7109375" style="8" customWidth="1"/>
    <col min="2573" max="2573" width="10.85546875" style="8" customWidth="1"/>
    <col min="2574" max="2574" width="4.5703125" style="8" customWidth="1"/>
    <col min="2575" max="2575" width="1.7109375" style="8" customWidth="1"/>
    <col min="2576" max="2576" width="10.85546875" style="8" customWidth="1"/>
    <col min="2577" max="2811" width="9.140625" style="8"/>
    <col min="2812" max="2812" width="5.7109375" style="8" customWidth="1"/>
    <col min="2813" max="2813" width="4.7109375" style="8" customWidth="1"/>
    <col min="2814" max="2814" width="50.42578125" style="8" customWidth="1"/>
    <col min="2815" max="2815" width="4.5703125" style="8" customWidth="1"/>
    <col min="2816" max="2816" width="1.7109375" style="8" customWidth="1"/>
    <col min="2817" max="2817" width="11" style="8" bestFit="1" customWidth="1"/>
    <col min="2818" max="2818" width="4.5703125" style="8" customWidth="1"/>
    <col min="2819" max="2819" width="1.7109375" style="8" customWidth="1"/>
    <col min="2820" max="2820" width="10.85546875" style="8" customWidth="1"/>
    <col min="2821" max="2821" width="4.5703125" style="8" customWidth="1"/>
    <col min="2822" max="2822" width="1.7109375" style="8" customWidth="1"/>
    <col min="2823" max="2823" width="11" style="8" bestFit="1" customWidth="1"/>
    <col min="2824" max="2824" width="4.5703125" style="8" customWidth="1"/>
    <col min="2825" max="2825" width="1.7109375" style="8" customWidth="1"/>
    <col min="2826" max="2826" width="10.85546875" style="8" customWidth="1"/>
    <col min="2827" max="2827" width="4.5703125" style="8" customWidth="1"/>
    <col min="2828" max="2828" width="1.7109375" style="8" customWidth="1"/>
    <col min="2829" max="2829" width="10.85546875" style="8" customWidth="1"/>
    <col min="2830" max="2830" width="4.5703125" style="8" customWidth="1"/>
    <col min="2831" max="2831" width="1.7109375" style="8" customWidth="1"/>
    <col min="2832" max="2832" width="10.85546875" style="8" customWidth="1"/>
    <col min="2833" max="3067" width="9.140625" style="8"/>
    <col min="3068" max="3068" width="5.7109375" style="8" customWidth="1"/>
    <col min="3069" max="3069" width="4.7109375" style="8" customWidth="1"/>
    <col min="3070" max="3070" width="50.42578125" style="8" customWidth="1"/>
    <col min="3071" max="3071" width="4.5703125" style="8" customWidth="1"/>
    <col min="3072" max="3072" width="1.7109375" style="8" customWidth="1"/>
    <col min="3073" max="3073" width="11" style="8" bestFit="1" customWidth="1"/>
    <col min="3074" max="3074" width="4.5703125" style="8" customWidth="1"/>
    <col min="3075" max="3075" width="1.7109375" style="8" customWidth="1"/>
    <col min="3076" max="3076" width="10.85546875" style="8" customWidth="1"/>
    <col min="3077" max="3077" width="4.5703125" style="8" customWidth="1"/>
    <col min="3078" max="3078" width="1.7109375" style="8" customWidth="1"/>
    <col min="3079" max="3079" width="11" style="8" bestFit="1" customWidth="1"/>
    <col min="3080" max="3080" width="4.5703125" style="8" customWidth="1"/>
    <col min="3081" max="3081" width="1.7109375" style="8" customWidth="1"/>
    <col min="3082" max="3082" width="10.85546875" style="8" customWidth="1"/>
    <col min="3083" max="3083" width="4.5703125" style="8" customWidth="1"/>
    <col min="3084" max="3084" width="1.7109375" style="8" customWidth="1"/>
    <col min="3085" max="3085" width="10.85546875" style="8" customWidth="1"/>
    <col min="3086" max="3086" width="4.5703125" style="8" customWidth="1"/>
    <col min="3087" max="3087" width="1.7109375" style="8" customWidth="1"/>
    <col min="3088" max="3088" width="10.85546875" style="8" customWidth="1"/>
    <col min="3089" max="3323" width="9.140625" style="8"/>
    <col min="3324" max="3324" width="5.7109375" style="8" customWidth="1"/>
    <col min="3325" max="3325" width="4.7109375" style="8" customWidth="1"/>
    <col min="3326" max="3326" width="50.42578125" style="8" customWidth="1"/>
    <col min="3327" max="3327" width="4.5703125" style="8" customWidth="1"/>
    <col min="3328" max="3328" width="1.7109375" style="8" customWidth="1"/>
    <col min="3329" max="3329" width="11" style="8" bestFit="1" customWidth="1"/>
    <col min="3330" max="3330" width="4.5703125" style="8" customWidth="1"/>
    <col min="3331" max="3331" width="1.7109375" style="8" customWidth="1"/>
    <col min="3332" max="3332" width="10.85546875" style="8" customWidth="1"/>
    <col min="3333" max="3333" width="4.5703125" style="8" customWidth="1"/>
    <col min="3334" max="3334" width="1.7109375" style="8" customWidth="1"/>
    <col min="3335" max="3335" width="11" style="8" bestFit="1" customWidth="1"/>
    <col min="3336" max="3336" width="4.5703125" style="8" customWidth="1"/>
    <col min="3337" max="3337" width="1.7109375" style="8" customWidth="1"/>
    <col min="3338" max="3338" width="10.85546875" style="8" customWidth="1"/>
    <col min="3339" max="3339" width="4.5703125" style="8" customWidth="1"/>
    <col min="3340" max="3340" width="1.7109375" style="8" customWidth="1"/>
    <col min="3341" max="3341" width="10.85546875" style="8" customWidth="1"/>
    <col min="3342" max="3342" width="4.5703125" style="8" customWidth="1"/>
    <col min="3343" max="3343" width="1.7109375" style="8" customWidth="1"/>
    <col min="3344" max="3344" width="10.85546875" style="8" customWidth="1"/>
    <col min="3345" max="3579" width="9.140625" style="8"/>
    <col min="3580" max="3580" width="5.7109375" style="8" customWidth="1"/>
    <col min="3581" max="3581" width="4.7109375" style="8" customWidth="1"/>
    <col min="3582" max="3582" width="50.42578125" style="8" customWidth="1"/>
    <col min="3583" max="3583" width="4.5703125" style="8" customWidth="1"/>
    <col min="3584" max="3584" width="1.7109375" style="8" customWidth="1"/>
    <col min="3585" max="3585" width="11" style="8" bestFit="1" customWidth="1"/>
    <col min="3586" max="3586" width="4.5703125" style="8" customWidth="1"/>
    <col min="3587" max="3587" width="1.7109375" style="8" customWidth="1"/>
    <col min="3588" max="3588" width="10.85546875" style="8" customWidth="1"/>
    <col min="3589" max="3589" width="4.5703125" style="8" customWidth="1"/>
    <col min="3590" max="3590" width="1.7109375" style="8" customWidth="1"/>
    <col min="3591" max="3591" width="11" style="8" bestFit="1" customWidth="1"/>
    <col min="3592" max="3592" width="4.5703125" style="8" customWidth="1"/>
    <col min="3593" max="3593" width="1.7109375" style="8" customWidth="1"/>
    <col min="3594" max="3594" width="10.85546875" style="8" customWidth="1"/>
    <col min="3595" max="3595" width="4.5703125" style="8" customWidth="1"/>
    <col min="3596" max="3596" width="1.7109375" style="8" customWidth="1"/>
    <col min="3597" max="3597" width="10.85546875" style="8" customWidth="1"/>
    <col min="3598" max="3598" width="4.5703125" style="8" customWidth="1"/>
    <col min="3599" max="3599" width="1.7109375" style="8" customWidth="1"/>
    <col min="3600" max="3600" width="10.85546875" style="8" customWidth="1"/>
    <col min="3601" max="3835" width="9.140625" style="8"/>
    <col min="3836" max="3836" width="5.7109375" style="8" customWidth="1"/>
    <col min="3837" max="3837" width="4.7109375" style="8" customWidth="1"/>
    <col min="3838" max="3838" width="50.42578125" style="8" customWidth="1"/>
    <col min="3839" max="3839" width="4.5703125" style="8" customWidth="1"/>
    <col min="3840" max="3840" width="1.7109375" style="8" customWidth="1"/>
    <col min="3841" max="3841" width="11" style="8" bestFit="1" customWidth="1"/>
    <col min="3842" max="3842" width="4.5703125" style="8" customWidth="1"/>
    <col min="3843" max="3843" width="1.7109375" style="8" customWidth="1"/>
    <col min="3844" max="3844" width="10.85546875" style="8" customWidth="1"/>
    <col min="3845" max="3845" width="4.5703125" style="8" customWidth="1"/>
    <col min="3846" max="3846" width="1.7109375" style="8" customWidth="1"/>
    <col min="3847" max="3847" width="11" style="8" bestFit="1" customWidth="1"/>
    <col min="3848" max="3848" width="4.5703125" style="8" customWidth="1"/>
    <col min="3849" max="3849" width="1.7109375" style="8" customWidth="1"/>
    <col min="3850" max="3850" width="10.85546875" style="8" customWidth="1"/>
    <col min="3851" max="3851" width="4.5703125" style="8" customWidth="1"/>
    <col min="3852" max="3852" width="1.7109375" style="8" customWidth="1"/>
    <col min="3853" max="3853" width="10.85546875" style="8" customWidth="1"/>
    <col min="3854" max="3854" width="4.5703125" style="8" customWidth="1"/>
    <col min="3855" max="3855" width="1.7109375" style="8" customWidth="1"/>
    <col min="3856" max="3856" width="10.85546875" style="8" customWidth="1"/>
    <col min="3857" max="4091" width="9.140625" style="8"/>
    <col min="4092" max="4092" width="5.7109375" style="8" customWidth="1"/>
    <col min="4093" max="4093" width="4.7109375" style="8" customWidth="1"/>
    <col min="4094" max="4094" width="50.42578125" style="8" customWidth="1"/>
    <col min="4095" max="4095" width="4.5703125" style="8" customWidth="1"/>
    <col min="4096" max="4096" width="1.7109375" style="8" customWidth="1"/>
    <col min="4097" max="4097" width="11" style="8" bestFit="1" customWidth="1"/>
    <col min="4098" max="4098" width="4.5703125" style="8" customWidth="1"/>
    <col min="4099" max="4099" width="1.7109375" style="8" customWidth="1"/>
    <col min="4100" max="4100" width="10.85546875" style="8" customWidth="1"/>
    <col min="4101" max="4101" width="4.5703125" style="8" customWidth="1"/>
    <col min="4102" max="4102" width="1.7109375" style="8" customWidth="1"/>
    <col min="4103" max="4103" width="11" style="8" bestFit="1" customWidth="1"/>
    <col min="4104" max="4104" width="4.5703125" style="8" customWidth="1"/>
    <col min="4105" max="4105" width="1.7109375" style="8" customWidth="1"/>
    <col min="4106" max="4106" width="10.85546875" style="8" customWidth="1"/>
    <col min="4107" max="4107" width="4.5703125" style="8" customWidth="1"/>
    <col min="4108" max="4108" width="1.7109375" style="8" customWidth="1"/>
    <col min="4109" max="4109" width="10.85546875" style="8" customWidth="1"/>
    <col min="4110" max="4110" width="4.5703125" style="8" customWidth="1"/>
    <col min="4111" max="4111" width="1.7109375" style="8" customWidth="1"/>
    <col min="4112" max="4112" width="10.85546875" style="8" customWidth="1"/>
    <col min="4113" max="4347" width="9.140625" style="8"/>
    <col min="4348" max="4348" width="5.7109375" style="8" customWidth="1"/>
    <col min="4349" max="4349" width="4.7109375" style="8" customWidth="1"/>
    <col min="4350" max="4350" width="50.42578125" style="8" customWidth="1"/>
    <col min="4351" max="4351" width="4.5703125" style="8" customWidth="1"/>
    <col min="4352" max="4352" width="1.7109375" style="8" customWidth="1"/>
    <col min="4353" max="4353" width="11" style="8" bestFit="1" customWidth="1"/>
    <col min="4354" max="4354" width="4.5703125" style="8" customWidth="1"/>
    <col min="4355" max="4355" width="1.7109375" style="8" customWidth="1"/>
    <col min="4356" max="4356" width="10.85546875" style="8" customWidth="1"/>
    <col min="4357" max="4357" width="4.5703125" style="8" customWidth="1"/>
    <col min="4358" max="4358" width="1.7109375" style="8" customWidth="1"/>
    <col min="4359" max="4359" width="11" style="8" bestFit="1" customWidth="1"/>
    <col min="4360" max="4360" width="4.5703125" style="8" customWidth="1"/>
    <col min="4361" max="4361" width="1.7109375" style="8" customWidth="1"/>
    <col min="4362" max="4362" width="10.85546875" style="8" customWidth="1"/>
    <col min="4363" max="4363" width="4.5703125" style="8" customWidth="1"/>
    <col min="4364" max="4364" width="1.7109375" style="8" customWidth="1"/>
    <col min="4365" max="4365" width="10.85546875" style="8" customWidth="1"/>
    <col min="4366" max="4366" width="4.5703125" style="8" customWidth="1"/>
    <col min="4367" max="4367" width="1.7109375" style="8" customWidth="1"/>
    <col min="4368" max="4368" width="10.85546875" style="8" customWidth="1"/>
    <col min="4369" max="4603" width="9.140625" style="8"/>
    <col min="4604" max="4604" width="5.7109375" style="8" customWidth="1"/>
    <col min="4605" max="4605" width="4.7109375" style="8" customWidth="1"/>
    <col min="4606" max="4606" width="50.42578125" style="8" customWidth="1"/>
    <col min="4607" max="4607" width="4.5703125" style="8" customWidth="1"/>
    <col min="4608" max="4608" width="1.7109375" style="8" customWidth="1"/>
    <col min="4609" max="4609" width="11" style="8" bestFit="1" customWidth="1"/>
    <col min="4610" max="4610" width="4.5703125" style="8" customWidth="1"/>
    <col min="4611" max="4611" width="1.7109375" style="8" customWidth="1"/>
    <col min="4612" max="4612" width="10.85546875" style="8" customWidth="1"/>
    <col min="4613" max="4613" width="4.5703125" style="8" customWidth="1"/>
    <col min="4614" max="4614" width="1.7109375" style="8" customWidth="1"/>
    <col min="4615" max="4615" width="11" style="8" bestFit="1" customWidth="1"/>
    <col min="4616" max="4616" width="4.5703125" style="8" customWidth="1"/>
    <col min="4617" max="4617" width="1.7109375" style="8" customWidth="1"/>
    <col min="4618" max="4618" width="10.85546875" style="8" customWidth="1"/>
    <col min="4619" max="4619" width="4.5703125" style="8" customWidth="1"/>
    <col min="4620" max="4620" width="1.7109375" style="8" customWidth="1"/>
    <col min="4621" max="4621" width="10.85546875" style="8" customWidth="1"/>
    <col min="4622" max="4622" width="4.5703125" style="8" customWidth="1"/>
    <col min="4623" max="4623" width="1.7109375" style="8" customWidth="1"/>
    <col min="4624" max="4624" width="10.85546875" style="8" customWidth="1"/>
    <col min="4625" max="4859" width="9.140625" style="8"/>
    <col min="4860" max="4860" width="5.7109375" style="8" customWidth="1"/>
    <col min="4861" max="4861" width="4.7109375" style="8" customWidth="1"/>
    <col min="4862" max="4862" width="50.42578125" style="8" customWidth="1"/>
    <col min="4863" max="4863" width="4.5703125" style="8" customWidth="1"/>
    <col min="4864" max="4864" width="1.7109375" style="8" customWidth="1"/>
    <col min="4865" max="4865" width="11" style="8" bestFit="1" customWidth="1"/>
    <col min="4866" max="4866" width="4.5703125" style="8" customWidth="1"/>
    <col min="4867" max="4867" width="1.7109375" style="8" customWidth="1"/>
    <col min="4868" max="4868" width="10.85546875" style="8" customWidth="1"/>
    <col min="4869" max="4869" width="4.5703125" style="8" customWidth="1"/>
    <col min="4870" max="4870" width="1.7109375" style="8" customWidth="1"/>
    <col min="4871" max="4871" width="11" style="8" bestFit="1" customWidth="1"/>
    <col min="4872" max="4872" width="4.5703125" style="8" customWidth="1"/>
    <col min="4873" max="4873" width="1.7109375" style="8" customWidth="1"/>
    <col min="4874" max="4874" width="10.85546875" style="8" customWidth="1"/>
    <col min="4875" max="4875" width="4.5703125" style="8" customWidth="1"/>
    <col min="4876" max="4876" width="1.7109375" style="8" customWidth="1"/>
    <col min="4877" max="4877" width="10.85546875" style="8" customWidth="1"/>
    <col min="4878" max="4878" width="4.5703125" style="8" customWidth="1"/>
    <col min="4879" max="4879" width="1.7109375" style="8" customWidth="1"/>
    <col min="4880" max="4880" width="10.85546875" style="8" customWidth="1"/>
    <col min="4881" max="5115" width="9.140625" style="8"/>
    <col min="5116" max="5116" width="5.7109375" style="8" customWidth="1"/>
    <col min="5117" max="5117" width="4.7109375" style="8" customWidth="1"/>
    <col min="5118" max="5118" width="50.42578125" style="8" customWidth="1"/>
    <col min="5119" max="5119" width="4.5703125" style="8" customWidth="1"/>
    <col min="5120" max="5120" width="1.7109375" style="8" customWidth="1"/>
    <col min="5121" max="5121" width="11" style="8" bestFit="1" customWidth="1"/>
    <col min="5122" max="5122" width="4.5703125" style="8" customWidth="1"/>
    <col min="5123" max="5123" width="1.7109375" style="8" customWidth="1"/>
    <col min="5124" max="5124" width="10.85546875" style="8" customWidth="1"/>
    <col min="5125" max="5125" width="4.5703125" style="8" customWidth="1"/>
    <col min="5126" max="5126" width="1.7109375" style="8" customWidth="1"/>
    <col min="5127" max="5127" width="11" style="8" bestFit="1" customWidth="1"/>
    <col min="5128" max="5128" width="4.5703125" style="8" customWidth="1"/>
    <col min="5129" max="5129" width="1.7109375" style="8" customWidth="1"/>
    <col min="5130" max="5130" width="10.85546875" style="8" customWidth="1"/>
    <col min="5131" max="5131" width="4.5703125" style="8" customWidth="1"/>
    <col min="5132" max="5132" width="1.7109375" style="8" customWidth="1"/>
    <col min="5133" max="5133" width="10.85546875" style="8" customWidth="1"/>
    <col min="5134" max="5134" width="4.5703125" style="8" customWidth="1"/>
    <col min="5135" max="5135" width="1.7109375" style="8" customWidth="1"/>
    <col min="5136" max="5136" width="10.85546875" style="8" customWidth="1"/>
    <col min="5137" max="5371" width="9.140625" style="8"/>
    <col min="5372" max="5372" width="5.7109375" style="8" customWidth="1"/>
    <col min="5373" max="5373" width="4.7109375" style="8" customWidth="1"/>
    <col min="5374" max="5374" width="50.42578125" style="8" customWidth="1"/>
    <col min="5375" max="5375" width="4.5703125" style="8" customWidth="1"/>
    <col min="5376" max="5376" width="1.7109375" style="8" customWidth="1"/>
    <col min="5377" max="5377" width="11" style="8" bestFit="1" customWidth="1"/>
    <col min="5378" max="5378" width="4.5703125" style="8" customWidth="1"/>
    <col min="5379" max="5379" width="1.7109375" style="8" customWidth="1"/>
    <col min="5380" max="5380" width="10.85546875" style="8" customWidth="1"/>
    <col min="5381" max="5381" width="4.5703125" style="8" customWidth="1"/>
    <col min="5382" max="5382" width="1.7109375" style="8" customWidth="1"/>
    <col min="5383" max="5383" width="11" style="8" bestFit="1" customWidth="1"/>
    <col min="5384" max="5384" width="4.5703125" style="8" customWidth="1"/>
    <col min="5385" max="5385" width="1.7109375" style="8" customWidth="1"/>
    <col min="5386" max="5386" width="10.85546875" style="8" customWidth="1"/>
    <col min="5387" max="5387" width="4.5703125" style="8" customWidth="1"/>
    <col min="5388" max="5388" width="1.7109375" style="8" customWidth="1"/>
    <col min="5389" max="5389" width="10.85546875" style="8" customWidth="1"/>
    <col min="5390" max="5390" width="4.5703125" style="8" customWidth="1"/>
    <col min="5391" max="5391" width="1.7109375" style="8" customWidth="1"/>
    <col min="5392" max="5392" width="10.85546875" style="8" customWidth="1"/>
    <col min="5393" max="5627" width="9.140625" style="8"/>
    <col min="5628" max="5628" width="5.7109375" style="8" customWidth="1"/>
    <col min="5629" max="5629" width="4.7109375" style="8" customWidth="1"/>
    <col min="5630" max="5630" width="50.42578125" style="8" customWidth="1"/>
    <col min="5631" max="5631" width="4.5703125" style="8" customWidth="1"/>
    <col min="5632" max="5632" width="1.7109375" style="8" customWidth="1"/>
    <col min="5633" max="5633" width="11" style="8" bestFit="1" customWidth="1"/>
    <col min="5634" max="5634" width="4.5703125" style="8" customWidth="1"/>
    <col min="5635" max="5635" width="1.7109375" style="8" customWidth="1"/>
    <col min="5636" max="5636" width="10.85546875" style="8" customWidth="1"/>
    <col min="5637" max="5637" width="4.5703125" style="8" customWidth="1"/>
    <col min="5638" max="5638" width="1.7109375" style="8" customWidth="1"/>
    <col min="5639" max="5639" width="11" style="8" bestFit="1" customWidth="1"/>
    <col min="5640" max="5640" width="4.5703125" style="8" customWidth="1"/>
    <col min="5641" max="5641" width="1.7109375" style="8" customWidth="1"/>
    <col min="5642" max="5642" width="10.85546875" style="8" customWidth="1"/>
    <col min="5643" max="5643" width="4.5703125" style="8" customWidth="1"/>
    <col min="5644" max="5644" width="1.7109375" style="8" customWidth="1"/>
    <col min="5645" max="5645" width="10.85546875" style="8" customWidth="1"/>
    <col min="5646" max="5646" width="4.5703125" style="8" customWidth="1"/>
    <col min="5647" max="5647" width="1.7109375" style="8" customWidth="1"/>
    <col min="5648" max="5648" width="10.85546875" style="8" customWidth="1"/>
    <col min="5649" max="5883" width="9.140625" style="8"/>
    <col min="5884" max="5884" width="5.7109375" style="8" customWidth="1"/>
    <col min="5885" max="5885" width="4.7109375" style="8" customWidth="1"/>
    <col min="5886" max="5886" width="50.42578125" style="8" customWidth="1"/>
    <col min="5887" max="5887" width="4.5703125" style="8" customWidth="1"/>
    <col min="5888" max="5888" width="1.7109375" style="8" customWidth="1"/>
    <col min="5889" max="5889" width="11" style="8" bestFit="1" customWidth="1"/>
    <col min="5890" max="5890" width="4.5703125" style="8" customWidth="1"/>
    <col min="5891" max="5891" width="1.7109375" style="8" customWidth="1"/>
    <col min="5892" max="5892" width="10.85546875" style="8" customWidth="1"/>
    <col min="5893" max="5893" width="4.5703125" style="8" customWidth="1"/>
    <col min="5894" max="5894" width="1.7109375" style="8" customWidth="1"/>
    <col min="5895" max="5895" width="11" style="8" bestFit="1" customWidth="1"/>
    <col min="5896" max="5896" width="4.5703125" style="8" customWidth="1"/>
    <col min="5897" max="5897" width="1.7109375" style="8" customWidth="1"/>
    <col min="5898" max="5898" width="10.85546875" style="8" customWidth="1"/>
    <col min="5899" max="5899" width="4.5703125" style="8" customWidth="1"/>
    <col min="5900" max="5900" width="1.7109375" style="8" customWidth="1"/>
    <col min="5901" max="5901" width="10.85546875" style="8" customWidth="1"/>
    <col min="5902" max="5902" width="4.5703125" style="8" customWidth="1"/>
    <col min="5903" max="5903" width="1.7109375" style="8" customWidth="1"/>
    <col min="5904" max="5904" width="10.85546875" style="8" customWidth="1"/>
    <col min="5905" max="6139" width="9.140625" style="8"/>
    <col min="6140" max="6140" width="5.7109375" style="8" customWidth="1"/>
    <col min="6141" max="6141" width="4.7109375" style="8" customWidth="1"/>
    <col min="6142" max="6142" width="50.42578125" style="8" customWidth="1"/>
    <col min="6143" max="6143" width="4.5703125" style="8" customWidth="1"/>
    <col min="6144" max="6144" width="1.7109375" style="8" customWidth="1"/>
    <col min="6145" max="6145" width="11" style="8" bestFit="1" customWidth="1"/>
    <col min="6146" max="6146" width="4.5703125" style="8" customWidth="1"/>
    <col min="6147" max="6147" width="1.7109375" style="8" customWidth="1"/>
    <col min="6148" max="6148" width="10.85546875" style="8" customWidth="1"/>
    <col min="6149" max="6149" width="4.5703125" style="8" customWidth="1"/>
    <col min="6150" max="6150" width="1.7109375" style="8" customWidth="1"/>
    <col min="6151" max="6151" width="11" style="8" bestFit="1" customWidth="1"/>
    <col min="6152" max="6152" width="4.5703125" style="8" customWidth="1"/>
    <col min="6153" max="6153" width="1.7109375" style="8" customWidth="1"/>
    <col min="6154" max="6154" width="10.85546875" style="8" customWidth="1"/>
    <col min="6155" max="6155" width="4.5703125" style="8" customWidth="1"/>
    <col min="6156" max="6156" width="1.7109375" style="8" customWidth="1"/>
    <col min="6157" max="6157" width="10.85546875" style="8" customWidth="1"/>
    <col min="6158" max="6158" width="4.5703125" style="8" customWidth="1"/>
    <col min="6159" max="6159" width="1.7109375" style="8" customWidth="1"/>
    <col min="6160" max="6160" width="10.85546875" style="8" customWidth="1"/>
    <col min="6161" max="6395" width="9.140625" style="8"/>
    <col min="6396" max="6396" width="5.7109375" style="8" customWidth="1"/>
    <col min="6397" max="6397" width="4.7109375" style="8" customWidth="1"/>
    <col min="6398" max="6398" width="50.42578125" style="8" customWidth="1"/>
    <col min="6399" max="6399" width="4.5703125" style="8" customWidth="1"/>
    <col min="6400" max="6400" width="1.7109375" style="8" customWidth="1"/>
    <col min="6401" max="6401" width="11" style="8" bestFit="1" customWidth="1"/>
    <col min="6402" max="6402" width="4.5703125" style="8" customWidth="1"/>
    <col min="6403" max="6403" width="1.7109375" style="8" customWidth="1"/>
    <col min="6404" max="6404" width="10.85546875" style="8" customWidth="1"/>
    <col min="6405" max="6405" width="4.5703125" style="8" customWidth="1"/>
    <col min="6406" max="6406" width="1.7109375" style="8" customWidth="1"/>
    <col min="6407" max="6407" width="11" style="8" bestFit="1" customWidth="1"/>
    <col min="6408" max="6408" width="4.5703125" style="8" customWidth="1"/>
    <col min="6409" max="6409" width="1.7109375" style="8" customWidth="1"/>
    <col min="6410" max="6410" width="10.85546875" style="8" customWidth="1"/>
    <col min="6411" max="6411" width="4.5703125" style="8" customWidth="1"/>
    <col min="6412" max="6412" width="1.7109375" style="8" customWidth="1"/>
    <col min="6413" max="6413" width="10.85546875" style="8" customWidth="1"/>
    <col min="6414" max="6414" width="4.5703125" style="8" customWidth="1"/>
    <col min="6415" max="6415" width="1.7109375" style="8" customWidth="1"/>
    <col min="6416" max="6416" width="10.85546875" style="8" customWidth="1"/>
    <col min="6417" max="6651" width="9.140625" style="8"/>
    <col min="6652" max="6652" width="5.7109375" style="8" customWidth="1"/>
    <col min="6653" max="6653" width="4.7109375" style="8" customWidth="1"/>
    <col min="6654" max="6654" width="50.42578125" style="8" customWidth="1"/>
    <col min="6655" max="6655" width="4.5703125" style="8" customWidth="1"/>
    <col min="6656" max="6656" width="1.7109375" style="8" customWidth="1"/>
    <col min="6657" max="6657" width="11" style="8" bestFit="1" customWidth="1"/>
    <col min="6658" max="6658" width="4.5703125" style="8" customWidth="1"/>
    <col min="6659" max="6659" width="1.7109375" style="8" customWidth="1"/>
    <col min="6660" max="6660" width="10.85546875" style="8" customWidth="1"/>
    <col min="6661" max="6661" width="4.5703125" style="8" customWidth="1"/>
    <col min="6662" max="6662" width="1.7109375" style="8" customWidth="1"/>
    <col min="6663" max="6663" width="11" style="8" bestFit="1" customWidth="1"/>
    <col min="6664" max="6664" width="4.5703125" style="8" customWidth="1"/>
    <col min="6665" max="6665" width="1.7109375" style="8" customWidth="1"/>
    <col min="6666" max="6666" width="10.85546875" style="8" customWidth="1"/>
    <col min="6667" max="6667" width="4.5703125" style="8" customWidth="1"/>
    <col min="6668" max="6668" width="1.7109375" style="8" customWidth="1"/>
    <col min="6669" max="6669" width="10.85546875" style="8" customWidth="1"/>
    <col min="6670" max="6670" width="4.5703125" style="8" customWidth="1"/>
    <col min="6671" max="6671" width="1.7109375" style="8" customWidth="1"/>
    <col min="6672" max="6672" width="10.85546875" style="8" customWidth="1"/>
    <col min="6673" max="6907" width="9.140625" style="8"/>
    <col min="6908" max="6908" width="5.7109375" style="8" customWidth="1"/>
    <col min="6909" max="6909" width="4.7109375" style="8" customWidth="1"/>
    <col min="6910" max="6910" width="50.42578125" style="8" customWidth="1"/>
    <col min="6911" max="6911" width="4.5703125" style="8" customWidth="1"/>
    <col min="6912" max="6912" width="1.7109375" style="8" customWidth="1"/>
    <col min="6913" max="6913" width="11" style="8" bestFit="1" customWidth="1"/>
    <col min="6914" max="6914" width="4.5703125" style="8" customWidth="1"/>
    <col min="6915" max="6915" width="1.7109375" style="8" customWidth="1"/>
    <col min="6916" max="6916" width="10.85546875" style="8" customWidth="1"/>
    <col min="6917" max="6917" width="4.5703125" style="8" customWidth="1"/>
    <col min="6918" max="6918" width="1.7109375" style="8" customWidth="1"/>
    <col min="6919" max="6919" width="11" style="8" bestFit="1" customWidth="1"/>
    <col min="6920" max="6920" width="4.5703125" style="8" customWidth="1"/>
    <col min="6921" max="6921" width="1.7109375" style="8" customWidth="1"/>
    <col min="6922" max="6922" width="10.85546875" style="8" customWidth="1"/>
    <col min="6923" max="6923" width="4.5703125" style="8" customWidth="1"/>
    <col min="6924" max="6924" width="1.7109375" style="8" customWidth="1"/>
    <col min="6925" max="6925" width="10.85546875" style="8" customWidth="1"/>
    <col min="6926" max="6926" width="4.5703125" style="8" customWidth="1"/>
    <col min="6927" max="6927" width="1.7109375" style="8" customWidth="1"/>
    <col min="6928" max="6928" width="10.85546875" style="8" customWidth="1"/>
    <col min="6929" max="7163" width="9.140625" style="8"/>
    <col min="7164" max="7164" width="5.7109375" style="8" customWidth="1"/>
    <col min="7165" max="7165" width="4.7109375" style="8" customWidth="1"/>
    <col min="7166" max="7166" width="50.42578125" style="8" customWidth="1"/>
    <col min="7167" max="7167" width="4.5703125" style="8" customWidth="1"/>
    <col min="7168" max="7168" width="1.7109375" style="8" customWidth="1"/>
    <col min="7169" max="7169" width="11" style="8" bestFit="1" customWidth="1"/>
    <col min="7170" max="7170" width="4.5703125" style="8" customWidth="1"/>
    <col min="7171" max="7171" width="1.7109375" style="8" customWidth="1"/>
    <col min="7172" max="7172" width="10.85546875" style="8" customWidth="1"/>
    <col min="7173" max="7173" width="4.5703125" style="8" customWidth="1"/>
    <col min="7174" max="7174" width="1.7109375" style="8" customWidth="1"/>
    <col min="7175" max="7175" width="11" style="8" bestFit="1" customWidth="1"/>
    <col min="7176" max="7176" width="4.5703125" style="8" customWidth="1"/>
    <col min="7177" max="7177" width="1.7109375" style="8" customWidth="1"/>
    <col min="7178" max="7178" width="10.85546875" style="8" customWidth="1"/>
    <col min="7179" max="7179" width="4.5703125" style="8" customWidth="1"/>
    <col min="7180" max="7180" width="1.7109375" style="8" customWidth="1"/>
    <col min="7181" max="7181" width="10.85546875" style="8" customWidth="1"/>
    <col min="7182" max="7182" width="4.5703125" style="8" customWidth="1"/>
    <col min="7183" max="7183" width="1.7109375" style="8" customWidth="1"/>
    <col min="7184" max="7184" width="10.85546875" style="8" customWidth="1"/>
    <col min="7185" max="7419" width="9.140625" style="8"/>
    <col min="7420" max="7420" width="5.7109375" style="8" customWidth="1"/>
    <col min="7421" max="7421" width="4.7109375" style="8" customWidth="1"/>
    <col min="7422" max="7422" width="50.42578125" style="8" customWidth="1"/>
    <col min="7423" max="7423" width="4.5703125" style="8" customWidth="1"/>
    <col min="7424" max="7424" width="1.7109375" style="8" customWidth="1"/>
    <col min="7425" max="7425" width="11" style="8" bestFit="1" customWidth="1"/>
    <col min="7426" max="7426" width="4.5703125" style="8" customWidth="1"/>
    <col min="7427" max="7427" width="1.7109375" style="8" customWidth="1"/>
    <col min="7428" max="7428" width="10.85546875" style="8" customWidth="1"/>
    <col min="7429" max="7429" width="4.5703125" style="8" customWidth="1"/>
    <col min="7430" max="7430" width="1.7109375" style="8" customWidth="1"/>
    <col min="7431" max="7431" width="11" style="8" bestFit="1" customWidth="1"/>
    <col min="7432" max="7432" width="4.5703125" style="8" customWidth="1"/>
    <col min="7433" max="7433" width="1.7109375" style="8" customWidth="1"/>
    <col min="7434" max="7434" width="10.85546875" style="8" customWidth="1"/>
    <col min="7435" max="7435" width="4.5703125" style="8" customWidth="1"/>
    <col min="7436" max="7436" width="1.7109375" style="8" customWidth="1"/>
    <col min="7437" max="7437" width="10.85546875" style="8" customWidth="1"/>
    <col min="7438" max="7438" width="4.5703125" style="8" customWidth="1"/>
    <col min="7439" max="7439" width="1.7109375" style="8" customWidth="1"/>
    <col min="7440" max="7440" width="10.85546875" style="8" customWidth="1"/>
    <col min="7441" max="7675" width="9.140625" style="8"/>
    <col min="7676" max="7676" width="5.7109375" style="8" customWidth="1"/>
    <col min="7677" max="7677" width="4.7109375" style="8" customWidth="1"/>
    <col min="7678" max="7678" width="50.42578125" style="8" customWidth="1"/>
    <col min="7679" max="7679" width="4.5703125" style="8" customWidth="1"/>
    <col min="7680" max="7680" width="1.7109375" style="8" customWidth="1"/>
    <col min="7681" max="7681" width="11" style="8" bestFit="1" customWidth="1"/>
    <col min="7682" max="7682" width="4.5703125" style="8" customWidth="1"/>
    <col min="7683" max="7683" width="1.7109375" style="8" customWidth="1"/>
    <col min="7684" max="7684" width="10.85546875" style="8" customWidth="1"/>
    <col min="7685" max="7685" width="4.5703125" style="8" customWidth="1"/>
    <col min="7686" max="7686" width="1.7109375" style="8" customWidth="1"/>
    <col min="7687" max="7687" width="11" style="8" bestFit="1" customWidth="1"/>
    <col min="7688" max="7688" width="4.5703125" style="8" customWidth="1"/>
    <col min="7689" max="7689" width="1.7109375" style="8" customWidth="1"/>
    <col min="7690" max="7690" width="10.85546875" style="8" customWidth="1"/>
    <col min="7691" max="7691" width="4.5703125" style="8" customWidth="1"/>
    <col min="7692" max="7692" width="1.7109375" style="8" customWidth="1"/>
    <col min="7693" max="7693" width="10.85546875" style="8" customWidth="1"/>
    <col min="7694" max="7694" width="4.5703125" style="8" customWidth="1"/>
    <col min="7695" max="7695" width="1.7109375" style="8" customWidth="1"/>
    <col min="7696" max="7696" width="10.85546875" style="8" customWidth="1"/>
    <col min="7697" max="7931" width="9.140625" style="8"/>
    <col min="7932" max="7932" width="5.7109375" style="8" customWidth="1"/>
    <col min="7933" max="7933" width="4.7109375" style="8" customWidth="1"/>
    <col min="7934" max="7934" width="50.42578125" style="8" customWidth="1"/>
    <col min="7935" max="7935" width="4.5703125" style="8" customWidth="1"/>
    <col min="7936" max="7936" width="1.7109375" style="8" customWidth="1"/>
    <col min="7937" max="7937" width="11" style="8" bestFit="1" customWidth="1"/>
    <col min="7938" max="7938" width="4.5703125" style="8" customWidth="1"/>
    <col min="7939" max="7939" width="1.7109375" style="8" customWidth="1"/>
    <col min="7940" max="7940" width="10.85546875" style="8" customWidth="1"/>
    <col min="7941" max="7941" width="4.5703125" style="8" customWidth="1"/>
    <col min="7942" max="7942" width="1.7109375" style="8" customWidth="1"/>
    <col min="7943" max="7943" width="11" style="8" bestFit="1" customWidth="1"/>
    <col min="7944" max="7944" width="4.5703125" style="8" customWidth="1"/>
    <col min="7945" max="7945" width="1.7109375" style="8" customWidth="1"/>
    <col min="7946" max="7946" width="10.85546875" style="8" customWidth="1"/>
    <col min="7947" max="7947" width="4.5703125" style="8" customWidth="1"/>
    <col min="7948" max="7948" width="1.7109375" style="8" customWidth="1"/>
    <col min="7949" max="7949" width="10.85546875" style="8" customWidth="1"/>
    <col min="7950" max="7950" width="4.5703125" style="8" customWidth="1"/>
    <col min="7951" max="7951" width="1.7109375" style="8" customWidth="1"/>
    <col min="7952" max="7952" width="10.85546875" style="8" customWidth="1"/>
    <col min="7953" max="8187" width="9.140625" style="8"/>
    <col min="8188" max="8188" width="5.7109375" style="8" customWidth="1"/>
    <col min="8189" max="8189" width="4.7109375" style="8" customWidth="1"/>
    <col min="8190" max="8190" width="50.42578125" style="8" customWidth="1"/>
    <col min="8191" max="8191" width="4.5703125" style="8" customWidth="1"/>
    <col min="8192" max="8192" width="1.7109375" style="8" customWidth="1"/>
    <col min="8193" max="8193" width="11" style="8" bestFit="1" customWidth="1"/>
    <col min="8194" max="8194" width="4.5703125" style="8" customWidth="1"/>
    <col min="8195" max="8195" width="1.7109375" style="8" customWidth="1"/>
    <col min="8196" max="8196" width="10.85546875" style="8" customWidth="1"/>
    <col min="8197" max="8197" width="4.5703125" style="8" customWidth="1"/>
    <col min="8198" max="8198" width="1.7109375" style="8" customWidth="1"/>
    <col min="8199" max="8199" width="11" style="8" bestFit="1" customWidth="1"/>
    <col min="8200" max="8200" width="4.5703125" style="8" customWidth="1"/>
    <col min="8201" max="8201" width="1.7109375" style="8" customWidth="1"/>
    <col min="8202" max="8202" width="10.85546875" style="8" customWidth="1"/>
    <col min="8203" max="8203" width="4.5703125" style="8" customWidth="1"/>
    <col min="8204" max="8204" width="1.7109375" style="8" customWidth="1"/>
    <col min="8205" max="8205" width="10.85546875" style="8" customWidth="1"/>
    <col min="8206" max="8206" width="4.5703125" style="8" customWidth="1"/>
    <col min="8207" max="8207" width="1.7109375" style="8" customWidth="1"/>
    <col min="8208" max="8208" width="10.85546875" style="8" customWidth="1"/>
    <col min="8209" max="8443" width="9.140625" style="8"/>
    <col min="8444" max="8444" width="5.7109375" style="8" customWidth="1"/>
    <col min="8445" max="8445" width="4.7109375" style="8" customWidth="1"/>
    <col min="8446" max="8446" width="50.42578125" style="8" customWidth="1"/>
    <col min="8447" max="8447" width="4.5703125" style="8" customWidth="1"/>
    <col min="8448" max="8448" width="1.7109375" style="8" customWidth="1"/>
    <col min="8449" max="8449" width="11" style="8" bestFit="1" customWidth="1"/>
    <col min="8450" max="8450" width="4.5703125" style="8" customWidth="1"/>
    <col min="8451" max="8451" width="1.7109375" style="8" customWidth="1"/>
    <col min="8452" max="8452" width="10.85546875" style="8" customWidth="1"/>
    <col min="8453" max="8453" width="4.5703125" style="8" customWidth="1"/>
    <col min="8454" max="8454" width="1.7109375" style="8" customWidth="1"/>
    <col min="8455" max="8455" width="11" style="8" bestFit="1" customWidth="1"/>
    <col min="8456" max="8456" width="4.5703125" style="8" customWidth="1"/>
    <col min="8457" max="8457" width="1.7109375" style="8" customWidth="1"/>
    <col min="8458" max="8458" width="10.85546875" style="8" customWidth="1"/>
    <col min="8459" max="8459" width="4.5703125" style="8" customWidth="1"/>
    <col min="8460" max="8460" width="1.7109375" style="8" customWidth="1"/>
    <col min="8461" max="8461" width="10.85546875" style="8" customWidth="1"/>
    <col min="8462" max="8462" width="4.5703125" style="8" customWidth="1"/>
    <col min="8463" max="8463" width="1.7109375" style="8" customWidth="1"/>
    <col min="8464" max="8464" width="10.85546875" style="8" customWidth="1"/>
    <col min="8465" max="8699" width="9.140625" style="8"/>
    <col min="8700" max="8700" width="5.7109375" style="8" customWidth="1"/>
    <col min="8701" max="8701" width="4.7109375" style="8" customWidth="1"/>
    <col min="8702" max="8702" width="50.42578125" style="8" customWidth="1"/>
    <col min="8703" max="8703" width="4.5703125" style="8" customWidth="1"/>
    <col min="8704" max="8704" width="1.7109375" style="8" customWidth="1"/>
    <col min="8705" max="8705" width="11" style="8" bestFit="1" customWidth="1"/>
    <col min="8706" max="8706" width="4.5703125" style="8" customWidth="1"/>
    <col min="8707" max="8707" width="1.7109375" style="8" customWidth="1"/>
    <col min="8708" max="8708" width="10.85546875" style="8" customWidth="1"/>
    <col min="8709" max="8709" width="4.5703125" style="8" customWidth="1"/>
    <col min="8710" max="8710" width="1.7109375" style="8" customWidth="1"/>
    <col min="8711" max="8711" width="11" style="8" bestFit="1" customWidth="1"/>
    <col min="8712" max="8712" width="4.5703125" style="8" customWidth="1"/>
    <col min="8713" max="8713" width="1.7109375" style="8" customWidth="1"/>
    <col min="8714" max="8714" width="10.85546875" style="8" customWidth="1"/>
    <col min="8715" max="8715" width="4.5703125" style="8" customWidth="1"/>
    <col min="8716" max="8716" width="1.7109375" style="8" customWidth="1"/>
    <col min="8717" max="8717" width="10.85546875" style="8" customWidth="1"/>
    <col min="8718" max="8718" width="4.5703125" style="8" customWidth="1"/>
    <col min="8719" max="8719" width="1.7109375" style="8" customWidth="1"/>
    <col min="8720" max="8720" width="10.85546875" style="8" customWidth="1"/>
    <col min="8721" max="8955" width="9.140625" style="8"/>
    <col min="8956" max="8956" width="5.7109375" style="8" customWidth="1"/>
    <col min="8957" max="8957" width="4.7109375" style="8" customWidth="1"/>
    <col min="8958" max="8958" width="50.42578125" style="8" customWidth="1"/>
    <col min="8959" max="8959" width="4.5703125" style="8" customWidth="1"/>
    <col min="8960" max="8960" width="1.7109375" style="8" customWidth="1"/>
    <col min="8961" max="8961" width="11" style="8" bestFit="1" customWidth="1"/>
    <col min="8962" max="8962" width="4.5703125" style="8" customWidth="1"/>
    <col min="8963" max="8963" width="1.7109375" style="8" customWidth="1"/>
    <col min="8964" max="8964" width="10.85546875" style="8" customWidth="1"/>
    <col min="8965" max="8965" width="4.5703125" style="8" customWidth="1"/>
    <col min="8966" max="8966" width="1.7109375" style="8" customWidth="1"/>
    <col min="8967" max="8967" width="11" style="8" bestFit="1" customWidth="1"/>
    <col min="8968" max="8968" width="4.5703125" style="8" customWidth="1"/>
    <col min="8969" max="8969" width="1.7109375" style="8" customWidth="1"/>
    <col min="8970" max="8970" width="10.85546875" style="8" customWidth="1"/>
    <col min="8971" max="8971" width="4.5703125" style="8" customWidth="1"/>
    <col min="8972" max="8972" width="1.7109375" style="8" customWidth="1"/>
    <col min="8973" max="8973" width="10.85546875" style="8" customWidth="1"/>
    <col min="8974" max="8974" width="4.5703125" style="8" customWidth="1"/>
    <col min="8975" max="8975" width="1.7109375" style="8" customWidth="1"/>
    <col min="8976" max="8976" width="10.85546875" style="8" customWidth="1"/>
    <col min="8977" max="9211" width="9.140625" style="8"/>
    <col min="9212" max="9212" width="5.7109375" style="8" customWidth="1"/>
    <col min="9213" max="9213" width="4.7109375" style="8" customWidth="1"/>
    <col min="9214" max="9214" width="50.42578125" style="8" customWidth="1"/>
    <col min="9215" max="9215" width="4.5703125" style="8" customWidth="1"/>
    <col min="9216" max="9216" width="1.7109375" style="8" customWidth="1"/>
    <col min="9217" max="9217" width="11" style="8" bestFit="1" customWidth="1"/>
    <col min="9218" max="9218" width="4.5703125" style="8" customWidth="1"/>
    <col min="9219" max="9219" width="1.7109375" style="8" customWidth="1"/>
    <col min="9220" max="9220" width="10.85546875" style="8" customWidth="1"/>
    <col min="9221" max="9221" width="4.5703125" style="8" customWidth="1"/>
    <col min="9222" max="9222" width="1.7109375" style="8" customWidth="1"/>
    <col min="9223" max="9223" width="11" style="8" bestFit="1" customWidth="1"/>
    <col min="9224" max="9224" width="4.5703125" style="8" customWidth="1"/>
    <col min="9225" max="9225" width="1.7109375" style="8" customWidth="1"/>
    <col min="9226" max="9226" width="10.85546875" style="8" customWidth="1"/>
    <col min="9227" max="9227" width="4.5703125" style="8" customWidth="1"/>
    <col min="9228" max="9228" width="1.7109375" style="8" customWidth="1"/>
    <col min="9229" max="9229" width="10.85546875" style="8" customWidth="1"/>
    <col min="9230" max="9230" width="4.5703125" style="8" customWidth="1"/>
    <col min="9231" max="9231" width="1.7109375" style="8" customWidth="1"/>
    <col min="9232" max="9232" width="10.85546875" style="8" customWidth="1"/>
    <col min="9233" max="9467" width="9.140625" style="8"/>
    <col min="9468" max="9468" width="5.7109375" style="8" customWidth="1"/>
    <col min="9469" max="9469" width="4.7109375" style="8" customWidth="1"/>
    <col min="9470" max="9470" width="50.42578125" style="8" customWidth="1"/>
    <col min="9471" max="9471" width="4.5703125" style="8" customWidth="1"/>
    <col min="9472" max="9472" width="1.7109375" style="8" customWidth="1"/>
    <col min="9473" max="9473" width="11" style="8" bestFit="1" customWidth="1"/>
    <col min="9474" max="9474" width="4.5703125" style="8" customWidth="1"/>
    <col min="9475" max="9475" width="1.7109375" style="8" customWidth="1"/>
    <col min="9476" max="9476" width="10.85546875" style="8" customWidth="1"/>
    <col min="9477" max="9477" width="4.5703125" style="8" customWidth="1"/>
    <col min="9478" max="9478" width="1.7109375" style="8" customWidth="1"/>
    <col min="9479" max="9479" width="11" style="8" bestFit="1" customWidth="1"/>
    <col min="9480" max="9480" width="4.5703125" style="8" customWidth="1"/>
    <col min="9481" max="9481" width="1.7109375" style="8" customWidth="1"/>
    <col min="9482" max="9482" width="10.85546875" style="8" customWidth="1"/>
    <col min="9483" max="9483" width="4.5703125" style="8" customWidth="1"/>
    <col min="9484" max="9484" width="1.7109375" style="8" customWidth="1"/>
    <col min="9485" max="9485" width="10.85546875" style="8" customWidth="1"/>
    <col min="9486" max="9486" width="4.5703125" style="8" customWidth="1"/>
    <col min="9487" max="9487" width="1.7109375" style="8" customWidth="1"/>
    <col min="9488" max="9488" width="10.85546875" style="8" customWidth="1"/>
    <col min="9489" max="9723" width="9.140625" style="8"/>
    <col min="9724" max="9724" width="5.7109375" style="8" customWidth="1"/>
    <col min="9725" max="9725" width="4.7109375" style="8" customWidth="1"/>
    <col min="9726" max="9726" width="50.42578125" style="8" customWidth="1"/>
    <col min="9727" max="9727" width="4.5703125" style="8" customWidth="1"/>
    <col min="9728" max="9728" width="1.7109375" style="8" customWidth="1"/>
    <col min="9729" max="9729" width="11" style="8" bestFit="1" customWidth="1"/>
    <col min="9730" max="9730" width="4.5703125" style="8" customWidth="1"/>
    <col min="9731" max="9731" width="1.7109375" style="8" customWidth="1"/>
    <col min="9732" max="9732" width="10.85546875" style="8" customWidth="1"/>
    <col min="9733" max="9733" width="4.5703125" style="8" customWidth="1"/>
    <col min="9734" max="9734" width="1.7109375" style="8" customWidth="1"/>
    <col min="9735" max="9735" width="11" style="8" bestFit="1" customWidth="1"/>
    <col min="9736" max="9736" width="4.5703125" style="8" customWidth="1"/>
    <col min="9737" max="9737" width="1.7109375" style="8" customWidth="1"/>
    <col min="9738" max="9738" width="10.85546875" style="8" customWidth="1"/>
    <col min="9739" max="9739" width="4.5703125" style="8" customWidth="1"/>
    <col min="9740" max="9740" width="1.7109375" style="8" customWidth="1"/>
    <col min="9741" max="9741" width="10.85546875" style="8" customWidth="1"/>
    <col min="9742" max="9742" width="4.5703125" style="8" customWidth="1"/>
    <col min="9743" max="9743" width="1.7109375" style="8" customWidth="1"/>
    <col min="9744" max="9744" width="10.85546875" style="8" customWidth="1"/>
    <col min="9745" max="9979" width="9.140625" style="8"/>
    <col min="9980" max="9980" width="5.7109375" style="8" customWidth="1"/>
    <col min="9981" max="9981" width="4.7109375" style="8" customWidth="1"/>
    <col min="9982" max="9982" width="50.42578125" style="8" customWidth="1"/>
    <col min="9983" max="9983" width="4.5703125" style="8" customWidth="1"/>
    <col min="9984" max="9984" width="1.7109375" style="8" customWidth="1"/>
    <col min="9985" max="9985" width="11" style="8" bestFit="1" customWidth="1"/>
    <col min="9986" max="9986" width="4.5703125" style="8" customWidth="1"/>
    <col min="9987" max="9987" width="1.7109375" style="8" customWidth="1"/>
    <col min="9988" max="9988" width="10.85546875" style="8" customWidth="1"/>
    <col min="9989" max="9989" width="4.5703125" style="8" customWidth="1"/>
    <col min="9990" max="9990" width="1.7109375" style="8" customWidth="1"/>
    <col min="9991" max="9991" width="11" style="8" bestFit="1" customWidth="1"/>
    <col min="9992" max="9992" width="4.5703125" style="8" customWidth="1"/>
    <col min="9993" max="9993" width="1.7109375" style="8" customWidth="1"/>
    <col min="9994" max="9994" width="10.85546875" style="8" customWidth="1"/>
    <col min="9995" max="9995" width="4.5703125" style="8" customWidth="1"/>
    <col min="9996" max="9996" width="1.7109375" style="8" customWidth="1"/>
    <col min="9997" max="9997" width="10.85546875" style="8" customWidth="1"/>
    <col min="9998" max="9998" width="4.5703125" style="8" customWidth="1"/>
    <col min="9999" max="9999" width="1.7109375" style="8" customWidth="1"/>
    <col min="10000" max="10000" width="10.85546875" style="8" customWidth="1"/>
    <col min="10001" max="10235" width="9.140625" style="8"/>
    <col min="10236" max="10236" width="5.7109375" style="8" customWidth="1"/>
    <col min="10237" max="10237" width="4.7109375" style="8" customWidth="1"/>
    <col min="10238" max="10238" width="50.42578125" style="8" customWidth="1"/>
    <col min="10239" max="10239" width="4.5703125" style="8" customWidth="1"/>
    <col min="10240" max="10240" width="1.7109375" style="8" customWidth="1"/>
    <col min="10241" max="10241" width="11" style="8" bestFit="1" customWidth="1"/>
    <col min="10242" max="10242" width="4.5703125" style="8" customWidth="1"/>
    <col min="10243" max="10243" width="1.7109375" style="8" customWidth="1"/>
    <col min="10244" max="10244" width="10.85546875" style="8" customWidth="1"/>
    <col min="10245" max="10245" width="4.5703125" style="8" customWidth="1"/>
    <col min="10246" max="10246" width="1.7109375" style="8" customWidth="1"/>
    <col min="10247" max="10247" width="11" style="8" bestFit="1" customWidth="1"/>
    <col min="10248" max="10248" width="4.5703125" style="8" customWidth="1"/>
    <col min="10249" max="10249" width="1.7109375" style="8" customWidth="1"/>
    <col min="10250" max="10250" width="10.85546875" style="8" customWidth="1"/>
    <col min="10251" max="10251" width="4.5703125" style="8" customWidth="1"/>
    <col min="10252" max="10252" width="1.7109375" style="8" customWidth="1"/>
    <col min="10253" max="10253" width="10.85546875" style="8" customWidth="1"/>
    <col min="10254" max="10254" width="4.5703125" style="8" customWidth="1"/>
    <col min="10255" max="10255" width="1.7109375" style="8" customWidth="1"/>
    <col min="10256" max="10256" width="10.85546875" style="8" customWidth="1"/>
    <col min="10257" max="10491" width="9.140625" style="8"/>
    <col min="10492" max="10492" width="5.7109375" style="8" customWidth="1"/>
    <col min="10493" max="10493" width="4.7109375" style="8" customWidth="1"/>
    <col min="10494" max="10494" width="50.42578125" style="8" customWidth="1"/>
    <col min="10495" max="10495" width="4.5703125" style="8" customWidth="1"/>
    <col min="10496" max="10496" width="1.7109375" style="8" customWidth="1"/>
    <col min="10497" max="10497" width="11" style="8" bestFit="1" customWidth="1"/>
    <col min="10498" max="10498" width="4.5703125" style="8" customWidth="1"/>
    <col min="10499" max="10499" width="1.7109375" style="8" customWidth="1"/>
    <col min="10500" max="10500" width="10.85546875" style="8" customWidth="1"/>
    <col min="10501" max="10501" width="4.5703125" style="8" customWidth="1"/>
    <col min="10502" max="10502" width="1.7109375" style="8" customWidth="1"/>
    <col min="10503" max="10503" width="11" style="8" bestFit="1" customWidth="1"/>
    <col min="10504" max="10504" width="4.5703125" style="8" customWidth="1"/>
    <col min="10505" max="10505" width="1.7109375" style="8" customWidth="1"/>
    <col min="10506" max="10506" width="10.85546875" style="8" customWidth="1"/>
    <col min="10507" max="10507" width="4.5703125" style="8" customWidth="1"/>
    <col min="10508" max="10508" width="1.7109375" style="8" customWidth="1"/>
    <col min="10509" max="10509" width="10.85546875" style="8" customWidth="1"/>
    <col min="10510" max="10510" width="4.5703125" style="8" customWidth="1"/>
    <col min="10511" max="10511" width="1.7109375" style="8" customWidth="1"/>
    <col min="10512" max="10512" width="10.85546875" style="8" customWidth="1"/>
    <col min="10513" max="10747" width="9.140625" style="8"/>
    <col min="10748" max="10748" width="5.7109375" style="8" customWidth="1"/>
    <col min="10749" max="10749" width="4.7109375" style="8" customWidth="1"/>
    <col min="10750" max="10750" width="50.42578125" style="8" customWidth="1"/>
    <col min="10751" max="10751" width="4.5703125" style="8" customWidth="1"/>
    <col min="10752" max="10752" width="1.7109375" style="8" customWidth="1"/>
    <col min="10753" max="10753" width="11" style="8" bestFit="1" customWidth="1"/>
    <col min="10754" max="10754" width="4.5703125" style="8" customWidth="1"/>
    <col min="10755" max="10755" width="1.7109375" style="8" customWidth="1"/>
    <col min="10756" max="10756" width="10.85546875" style="8" customWidth="1"/>
    <col min="10757" max="10757" width="4.5703125" style="8" customWidth="1"/>
    <col min="10758" max="10758" width="1.7109375" style="8" customWidth="1"/>
    <col min="10759" max="10759" width="11" style="8" bestFit="1" customWidth="1"/>
    <col min="10760" max="10760" width="4.5703125" style="8" customWidth="1"/>
    <col min="10761" max="10761" width="1.7109375" style="8" customWidth="1"/>
    <col min="10762" max="10762" width="10.85546875" style="8" customWidth="1"/>
    <col min="10763" max="10763" width="4.5703125" style="8" customWidth="1"/>
    <col min="10764" max="10764" width="1.7109375" style="8" customWidth="1"/>
    <col min="10765" max="10765" width="10.85546875" style="8" customWidth="1"/>
    <col min="10766" max="10766" width="4.5703125" style="8" customWidth="1"/>
    <col min="10767" max="10767" width="1.7109375" style="8" customWidth="1"/>
    <col min="10768" max="10768" width="10.85546875" style="8" customWidth="1"/>
    <col min="10769" max="11003" width="9.140625" style="8"/>
    <col min="11004" max="11004" width="5.7109375" style="8" customWidth="1"/>
    <col min="11005" max="11005" width="4.7109375" style="8" customWidth="1"/>
    <col min="11006" max="11006" width="50.42578125" style="8" customWidth="1"/>
    <col min="11007" max="11007" width="4.5703125" style="8" customWidth="1"/>
    <col min="11008" max="11008" width="1.7109375" style="8" customWidth="1"/>
    <col min="11009" max="11009" width="11" style="8" bestFit="1" customWidth="1"/>
    <col min="11010" max="11010" width="4.5703125" style="8" customWidth="1"/>
    <col min="11011" max="11011" width="1.7109375" style="8" customWidth="1"/>
    <col min="11012" max="11012" width="10.85546875" style="8" customWidth="1"/>
    <col min="11013" max="11013" width="4.5703125" style="8" customWidth="1"/>
    <col min="11014" max="11014" width="1.7109375" style="8" customWidth="1"/>
    <col min="11015" max="11015" width="11" style="8" bestFit="1" customWidth="1"/>
    <col min="11016" max="11016" width="4.5703125" style="8" customWidth="1"/>
    <col min="11017" max="11017" width="1.7109375" style="8" customWidth="1"/>
    <col min="11018" max="11018" width="10.85546875" style="8" customWidth="1"/>
    <col min="11019" max="11019" width="4.5703125" style="8" customWidth="1"/>
    <col min="11020" max="11020" width="1.7109375" style="8" customWidth="1"/>
    <col min="11021" max="11021" width="10.85546875" style="8" customWidth="1"/>
    <col min="11022" max="11022" width="4.5703125" style="8" customWidth="1"/>
    <col min="11023" max="11023" width="1.7109375" style="8" customWidth="1"/>
    <col min="11024" max="11024" width="10.85546875" style="8" customWidth="1"/>
    <col min="11025" max="11259" width="9.140625" style="8"/>
    <col min="11260" max="11260" width="5.7109375" style="8" customWidth="1"/>
    <col min="11261" max="11261" width="4.7109375" style="8" customWidth="1"/>
    <col min="11262" max="11262" width="50.42578125" style="8" customWidth="1"/>
    <col min="11263" max="11263" width="4.5703125" style="8" customWidth="1"/>
    <col min="11264" max="11264" width="1.7109375" style="8" customWidth="1"/>
    <col min="11265" max="11265" width="11" style="8" bestFit="1" customWidth="1"/>
    <col min="11266" max="11266" width="4.5703125" style="8" customWidth="1"/>
    <col min="11267" max="11267" width="1.7109375" style="8" customWidth="1"/>
    <col min="11268" max="11268" width="10.85546875" style="8" customWidth="1"/>
    <col min="11269" max="11269" width="4.5703125" style="8" customWidth="1"/>
    <col min="11270" max="11270" width="1.7109375" style="8" customWidth="1"/>
    <col min="11271" max="11271" width="11" style="8" bestFit="1" customWidth="1"/>
    <col min="11272" max="11272" width="4.5703125" style="8" customWidth="1"/>
    <col min="11273" max="11273" width="1.7109375" style="8" customWidth="1"/>
    <col min="11274" max="11274" width="10.85546875" style="8" customWidth="1"/>
    <col min="11275" max="11275" width="4.5703125" style="8" customWidth="1"/>
    <col min="11276" max="11276" width="1.7109375" style="8" customWidth="1"/>
    <col min="11277" max="11277" width="10.85546875" style="8" customWidth="1"/>
    <col min="11278" max="11278" width="4.5703125" style="8" customWidth="1"/>
    <col min="11279" max="11279" width="1.7109375" style="8" customWidth="1"/>
    <col min="11280" max="11280" width="10.85546875" style="8" customWidth="1"/>
    <col min="11281" max="11515" width="9.140625" style="8"/>
    <col min="11516" max="11516" width="5.7109375" style="8" customWidth="1"/>
    <col min="11517" max="11517" width="4.7109375" style="8" customWidth="1"/>
    <col min="11518" max="11518" width="50.42578125" style="8" customWidth="1"/>
    <col min="11519" max="11519" width="4.5703125" style="8" customWidth="1"/>
    <col min="11520" max="11520" width="1.7109375" style="8" customWidth="1"/>
    <col min="11521" max="11521" width="11" style="8" bestFit="1" customWidth="1"/>
    <col min="11522" max="11522" width="4.5703125" style="8" customWidth="1"/>
    <col min="11523" max="11523" width="1.7109375" style="8" customWidth="1"/>
    <col min="11524" max="11524" width="10.85546875" style="8" customWidth="1"/>
    <col min="11525" max="11525" width="4.5703125" style="8" customWidth="1"/>
    <col min="11526" max="11526" width="1.7109375" style="8" customWidth="1"/>
    <col min="11527" max="11527" width="11" style="8" bestFit="1" customWidth="1"/>
    <col min="11528" max="11528" width="4.5703125" style="8" customWidth="1"/>
    <col min="11529" max="11529" width="1.7109375" style="8" customWidth="1"/>
    <col min="11530" max="11530" width="10.85546875" style="8" customWidth="1"/>
    <col min="11531" max="11531" width="4.5703125" style="8" customWidth="1"/>
    <col min="11532" max="11532" width="1.7109375" style="8" customWidth="1"/>
    <col min="11533" max="11533" width="10.85546875" style="8" customWidth="1"/>
    <col min="11534" max="11534" width="4.5703125" style="8" customWidth="1"/>
    <col min="11535" max="11535" width="1.7109375" style="8" customWidth="1"/>
    <col min="11536" max="11536" width="10.85546875" style="8" customWidth="1"/>
    <col min="11537" max="11771" width="9.140625" style="8"/>
    <col min="11772" max="11772" width="5.7109375" style="8" customWidth="1"/>
    <col min="11773" max="11773" width="4.7109375" style="8" customWidth="1"/>
    <col min="11774" max="11774" width="50.42578125" style="8" customWidth="1"/>
    <col min="11775" max="11775" width="4.5703125" style="8" customWidth="1"/>
    <col min="11776" max="11776" width="1.7109375" style="8" customWidth="1"/>
    <col min="11777" max="11777" width="11" style="8" bestFit="1" customWidth="1"/>
    <col min="11778" max="11778" width="4.5703125" style="8" customWidth="1"/>
    <col min="11779" max="11779" width="1.7109375" style="8" customWidth="1"/>
    <col min="11780" max="11780" width="10.85546875" style="8" customWidth="1"/>
    <col min="11781" max="11781" width="4.5703125" style="8" customWidth="1"/>
    <col min="11782" max="11782" width="1.7109375" style="8" customWidth="1"/>
    <col min="11783" max="11783" width="11" style="8" bestFit="1" customWidth="1"/>
    <col min="11784" max="11784" width="4.5703125" style="8" customWidth="1"/>
    <col min="11785" max="11785" width="1.7109375" style="8" customWidth="1"/>
    <col min="11786" max="11786" width="10.85546875" style="8" customWidth="1"/>
    <col min="11787" max="11787" width="4.5703125" style="8" customWidth="1"/>
    <col min="11788" max="11788" width="1.7109375" style="8" customWidth="1"/>
    <col min="11789" max="11789" width="10.85546875" style="8" customWidth="1"/>
    <col min="11790" max="11790" width="4.5703125" style="8" customWidth="1"/>
    <col min="11791" max="11791" width="1.7109375" style="8" customWidth="1"/>
    <col min="11792" max="11792" width="10.85546875" style="8" customWidth="1"/>
    <col min="11793" max="12027" width="9.140625" style="8"/>
    <col min="12028" max="12028" width="5.7109375" style="8" customWidth="1"/>
    <col min="12029" max="12029" width="4.7109375" style="8" customWidth="1"/>
    <col min="12030" max="12030" width="50.42578125" style="8" customWidth="1"/>
    <col min="12031" max="12031" width="4.5703125" style="8" customWidth="1"/>
    <col min="12032" max="12032" width="1.7109375" style="8" customWidth="1"/>
    <col min="12033" max="12033" width="11" style="8" bestFit="1" customWidth="1"/>
    <col min="12034" max="12034" width="4.5703125" style="8" customWidth="1"/>
    <col min="12035" max="12035" width="1.7109375" style="8" customWidth="1"/>
    <col min="12036" max="12036" width="10.85546875" style="8" customWidth="1"/>
    <col min="12037" max="12037" width="4.5703125" style="8" customWidth="1"/>
    <col min="12038" max="12038" width="1.7109375" style="8" customWidth="1"/>
    <col min="12039" max="12039" width="11" style="8" bestFit="1" customWidth="1"/>
    <col min="12040" max="12040" width="4.5703125" style="8" customWidth="1"/>
    <col min="12041" max="12041" width="1.7109375" style="8" customWidth="1"/>
    <col min="12042" max="12042" width="10.85546875" style="8" customWidth="1"/>
    <col min="12043" max="12043" width="4.5703125" style="8" customWidth="1"/>
    <col min="12044" max="12044" width="1.7109375" style="8" customWidth="1"/>
    <col min="12045" max="12045" width="10.85546875" style="8" customWidth="1"/>
    <col min="12046" max="12046" width="4.5703125" style="8" customWidth="1"/>
    <col min="12047" max="12047" width="1.7109375" style="8" customWidth="1"/>
    <col min="12048" max="12048" width="10.85546875" style="8" customWidth="1"/>
    <col min="12049" max="12283" width="9.140625" style="8"/>
    <col min="12284" max="12284" width="5.7109375" style="8" customWidth="1"/>
    <col min="12285" max="12285" width="4.7109375" style="8" customWidth="1"/>
    <col min="12286" max="12286" width="50.42578125" style="8" customWidth="1"/>
    <col min="12287" max="12287" width="4.5703125" style="8" customWidth="1"/>
    <col min="12288" max="12288" width="1.7109375" style="8" customWidth="1"/>
    <col min="12289" max="12289" width="11" style="8" bestFit="1" customWidth="1"/>
    <col min="12290" max="12290" width="4.5703125" style="8" customWidth="1"/>
    <col min="12291" max="12291" width="1.7109375" style="8" customWidth="1"/>
    <col min="12292" max="12292" width="10.85546875" style="8" customWidth="1"/>
    <col min="12293" max="12293" width="4.5703125" style="8" customWidth="1"/>
    <col min="12294" max="12294" width="1.7109375" style="8" customWidth="1"/>
    <col min="12295" max="12295" width="11" style="8" bestFit="1" customWidth="1"/>
    <col min="12296" max="12296" width="4.5703125" style="8" customWidth="1"/>
    <col min="12297" max="12297" width="1.7109375" style="8" customWidth="1"/>
    <col min="12298" max="12298" width="10.85546875" style="8" customWidth="1"/>
    <col min="12299" max="12299" width="4.5703125" style="8" customWidth="1"/>
    <col min="12300" max="12300" width="1.7109375" style="8" customWidth="1"/>
    <col min="12301" max="12301" width="10.85546875" style="8" customWidth="1"/>
    <col min="12302" max="12302" width="4.5703125" style="8" customWidth="1"/>
    <col min="12303" max="12303" width="1.7109375" style="8" customWidth="1"/>
    <col min="12304" max="12304" width="10.85546875" style="8" customWidth="1"/>
    <col min="12305" max="12539" width="9.140625" style="8"/>
    <col min="12540" max="12540" width="5.7109375" style="8" customWidth="1"/>
    <col min="12541" max="12541" width="4.7109375" style="8" customWidth="1"/>
    <col min="12542" max="12542" width="50.42578125" style="8" customWidth="1"/>
    <col min="12543" max="12543" width="4.5703125" style="8" customWidth="1"/>
    <col min="12544" max="12544" width="1.7109375" style="8" customWidth="1"/>
    <col min="12545" max="12545" width="11" style="8" bestFit="1" customWidth="1"/>
    <col min="12546" max="12546" width="4.5703125" style="8" customWidth="1"/>
    <col min="12547" max="12547" width="1.7109375" style="8" customWidth="1"/>
    <col min="12548" max="12548" width="10.85546875" style="8" customWidth="1"/>
    <col min="12549" max="12549" width="4.5703125" style="8" customWidth="1"/>
    <col min="12550" max="12550" width="1.7109375" style="8" customWidth="1"/>
    <col min="12551" max="12551" width="11" style="8" bestFit="1" customWidth="1"/>
    <col min="12552" max="12552" width="4.5703125" style="8" customWidth="1"/>
    <col min="12553" max="12553" width="1.7109375" style="8" customWidth="1"/>
    <col min="12554" max="12554" width="10.85546875" style="8" customWidth="1"/>
    <col min="12555" max="12555" width="4.5703125" style="8" customWidth="1"/>
    <col min="12556" max="12556" width="1.7109375" style="8" customWidth="1"/>
    <col min="12557" max="12557" width="10.85546875" style="8" customWidth="1"/>
    <col min="12558" max="12558" width="4.5703125" style="8" customWidth="1"/>
    <col min="12559" max="12559" width="1.7109375" style="8" customWidth="1"/>
    <col min="12560" max="12560" width="10.85546875" style="8" customWidth="1"/>
    <col min="12561" max="12795" width="9.140625" style="8"/>
    <col min="12796" max="12796" width="5.7109375" style="8" customWidth="1"/>
    <col min="12797" max="12797" width="4.7109375" style="8" customWidth="1"/>
    <col min="12798" max="12798" width="50.42578125" style="8" customWidth="1"/>
    <col min="12799" max="12799" width="4.5703125" style="8" customWidth="1"/>
    <col min="12800" max="12800" width="1.7109375" style="8" customWidth="1"/>
    <col min="12801" max="12801" width="11" style="8" bestFit="1" customWidth="1"/>
    <col min="12802" max="12802" width="4.5703125" style="8" customWidth="1"/>
    <col min="12803" max="12803" width="1.7109375" style="8" customWidth="1"/>
    <col min="12804" max="12804" width="10.85546875" style="8" customWidth="1"/>
    <col min="12805" max="12805" width="4.5703125" style="8" customWidth="1"/>
    <col min="12806" max="12806" width="1.7109375" style="8" customWidth="1"/>
    <col min="12807" max="12807" width="11" style="8" bestFit="1" customWidth="1"/>
    <col min="12808" max="12808" width="4.5703125" style="8" customWidth="1"/>
    <col min="12809" max="12809" width="1.7109375" style="8" customWidth="1"/>
    <col min="12810" max="12810" width="10.85546875" style="8" customWidth="1"/>
    <col min="12811" max="12811" width="4.5703125" style="8" customWidth="1"/>
    <col min="12812" max="12812" width="1.7109375" style="8" customWidth="1"/>
    <col min="12813" max="12813" width="10.85546875" style="8" customWidth="1"/>
    <col min="12814" max="12814" width="4.5703125" style="8" customWidth="1"/>
    <col min="12815" max="12815" width="1.7109375" style="8" customWidth="1"/>
    <col min="12816" max="12816" width="10.85546875" style="8" customWidth="1"/>
    <col min="12817" max="13051" width="9.140625" style="8"/>
    <col min="13052" max="13052" width="5.7109375" style="8" customWidth="1"/>
    <col min="13053" max="13053" width="4.7109375" style="8" customWidth="1"/>
    <col min="13054" max="13054" width="50.42578125" style="8" customWidth="1"/>
    <col min="13055" max="13055" width="4.5703125" style="8" customWidth="1"/>
    <col min="13056" max="13056" width="1.7109375" style="8" customWidth="1"/>
    <col min="13057" max="13057" width="11" style="8" bestFit="1" customWidth="1"/>
    <col min="13058" max="13058" width="4.5703125" style="8" customWidth="1"/>
    <col min="13059" max="13059" width="1.7109375" style="8" customWidth="1"/>
    <col min="13060" max="13060" width="10.85546875" style="8" customWidth="1"/>
    <col min="13061" max="13061" width="4.5703125" style="8" customWidth="1"/>
    <col min="13062" max="13062" width="1.7109375" style="8" customWidth="1"/>
    <col min="13063" max="13063" width="11" style="8" bestFit="1" customWidth="1"/>
    <col min="13064" max="13064" width="4.5703125" style="8" customWidth="1"/>
    <col min="13065" max="13065" width="1.7109375" style="8" customWidth="1"/>
    <col min="13066" max="13066" width="10.85546875" style="8" customWidth="1"/>
    <col min="13067" max="13067" width="4.5703125" style="8" customWidth="1"/>
    <col min="13068" max="13068" width="1.7109375" style="8" customWidth="1"/>
    <col min="13069" max="13069" width="10.85546875" style="8" customWidth="1"/>
    <col min="13070" max="13070" width="4.5703125" style="8" customWidth="1"/>
    <col min="13071" max="13071" width="1.7109375" style="8" customWidth="1"/>
    <col min="13072" max="13072" width="10.85546875" style="8" customWidth="1"/>
    <col min="13073" max="13307" width="9.140625" style="8"/>
    <col min="13308" max="13308" width="5.7109375" style="8" customWidth="1"/>
    <col min="13309" max="13309" width="4.7109375" style="8" customWidth="1"/>
    <col min="13310" max="13310" width="50.42578125" style="8" customWidth="1"/>
    <col min="13311" max="13311" width="4.5703125" style="8" customWidth="1"/>
    <col min="13312" max="13312" width="1.7109375" style="8" customWidth="1"/>
    <col min="13313" max="13313" width="11" style="8" bestFit="1" customWidth="1"/>
    <col min="13314" max="13314" width="4.5703125" style="8" customWidth="1"/>
    <col min="13315" max="13315" width="1.7109375" style="8" customWidth="1"/>
    <col min="13316" max="13316" width="10.85546875" style="8" customWidth="1"/>
    <col min="13317" max="13317" width="4.5703125" style="8" customWidth="1"/>
    <col min="13318" max="13318" width="1.7109375" style="8" customWidth="1"/>
    <col min="13319" max="13319" width="11" style="8" bestFit="1" customWidth="1"/>
    <col min="13320" max="13320" width="4.5703125" style="8" customWidth="1"/>
    <col min="13321" max="13321" width="1.7109375" style="8" customWidth="1"/>
    <col min="13322" max="13322" width="10.85546875" style="8" customWidth="1"/>
    <col min="13323" max="13323" width="4.5703125" style="8" customWidth="1"/>
    <col min="13324" max="13324" width="1.7109375" style="8" customWidth="1"/>
    <col min="13325" max="13325" width="10.85546875" style="8" customWidth="1"/>
    <col min="13326" max="13326" width="4.5703125" style="8" customWidth="1"/>
    <col min="13327" max="13327" width="1.7109375" style="8" customWidth="1"/>
    <col min="13328" max="13328" width="10.85546875" style="8" customWidth="1"/>
    <col min="13329" max="13563" width="9.140625" style="8"/>
    <col min="13564" max="13564" width="5.7109375" style="8" customWidth="1"/>
    <col min="13565" max="13565" width="4.7109375" style="8" customWidth="1"/>
    <col min="13566" max="13566" width="50.42578125" style="8" customWidth="1"/>
    <col min="13567" max="13567" width="4.5703125" style="8" customWidth="1"/>
    <col min="13568" max="13568" width="1.7109375" style="8" customWidth="1"/>
    <col min="13569" max="13569" width="11" style="8" bestFit="1" customWidth="1"/>
    <col min="13570" max="13570" width="4.5703125" style="8" customWidth="1"/>
    <col min="13571" max="13571" width="1.7109375" style="8" customWidth="1"/>
    <col min="13572" max="13572" width="10.85546875" style="8" customWidth="1"/>
    <col min="13573" max="13573" width="4.5703125" style="8" customWidth="1"/>
    <col min="13574" max="13574" width="1.7109375" style="8" customWidth="1"/>
    <col min="13575" max="13575" width="11" style="8" bestFit="1" customWidth="1"/>
    <col min="13576" max="13576" width="4.5703125" style="8" customWidth="1"/>
    <col min="13577" max="13577" width="1.7109375" style="8" customWidth="1"/>
    <col min="13578" max="13578" width="10.85546875" style="8" customWidth="1"/>
    <col min="13579" max="13579" width="4.5703125" style="8" customWidth="1"/>
    <col min="13580" max="13580" width="1.7109375" style="8" customWidth="1"/>
    <col min="13581" max="13581" width="10.85546875" style="8" customWidth="1"/>
    <col min="13582" max="13582" width="4.5703125" style="8" customWidth="1"/>
    <col min="13583" max="13583" width="1.7109375" style="8" customWidth="1"/>
    <col min="13584" max="13584" width="10.85546875" style="8" customWidth="1"/>
    <col min="13585" max="13819" width="9.140625" style="8"/>
    <col min="13820" max="13820" width="5.7109375" style="8" customWidth="1"/>
    <col min="13821" max="13821" width="4.7109375" style="8" customWidth="1"/>
    <col min="13822" max="13822" width="50.42578125" style="8" customWidth="1"/>
    <col min="13823" max="13823" width="4.5703125" style="8" customWidth="1"/>
    <col min="13824" max="13824" width="1.7109375" style="8" customWidth="1"/>
    <col min="13825" max="13825" width="11" style="8" bestFit="1" customWidth="1"/>
    <col min="13826" max="13826" width="4.5703125" style="8" customWidth="1"/>
    <col min="13827" max="13827" width="1.7109375" style="8" customWidth="1"/>
    <col min="13828" max="13828" width="10.85546875" style="8" customWidth="1"/>
    <col min="13829" max="13829" width="4.5703125" style="8" customWidth="1"/>
    <col min="13830" max="13830" width="1.7109375" style="8" customWidth="1"/>
    <col min="13831" max="13831" width="11" style="8" bestFit="1" customWidth="1"/>
    <col min="13832" max="13832" width="4.5703125" style="8" customWidth="1"/>
    <col min="13833" max="13833" width="1.7109375" style="8" customWidth="1"/>
    <col min="13834" max="13834" width="10.85546875" style="8" customWidth="1"/>
    <col min="13835" max="13835" width="4.5703125" style="8" customWidth="1"/>
    <col min="13836" max="13836" width="1.7109375" style="8" customWidth="1"/>
    <col min="13837" max="13837" width="10.85546875" style="8" customWidth="1"/>
    <col min="13838" max="13838" width="4.5703125" style="8" customWidth="1"/>
    <col min="13839" max="13839" width="1.7109375" style="8" customWidth="1"/>
    <col min="13840" max="13840" width="10.85546875" style="8" customWidth="1"/>
    <col min="13841" max="14075" width="9.140625" style="8"/>
    <col min="14076" max="14076" width="5.7109375" style="8" customWidth="1"/>
    <col min="14077" max="14077" width="4.7109375" style="8" customWidth="1"/>
    <col min="14078" max="14078" width="50.42578125" style="8" customWidth="1"/>
    <col min="14079" max="14079" width="4.5703125" style="8" customWidth="1"/>
    <col min="14080" max="14080" width="1.7109375" style="8" customWidth="1"/>
    <col min="14081" max="14081" width="11" style="8" bestFit="1" customWidth="1"/>
    <col min="14082" max="14082" width="4.5703125" style="8" customWidth="1"/>
    <col min="14083" max="14083" width="1.7109375" style="8" customWidth="1"/>
    <col min="14084" max="14084" width="10.85546875" style="8" customWidth="1"/>
    <col min="14085" max="14085" width="4.5703125" style="8" customWidth="1"/>
    <col min="14086" max="14086" width="1.7109375" style="8" customWidth="1"/>
    <col min="14087" max="14087" width="11" style="8" bestFit="1" customWidth="1"/>
    <col min="14088" max="14088" width="4.5703125" style="8" customWidth="1"/>
    <col min="14089" max="14089" width="1.7109375" style="8" customWidth="1"/>
    <col min="14090" max="14090" width="10.85546875" style="8" customWidth="1"/>
    <col min="14091" max="14091" width="4.5703125" style="8" customWidth="1"/>
    <col min="14092" max="14092" width="1.7109375" style="8" customWidth="1"/>
    <col min="14093" max="14093" width="10.85546875" style="8" customWidth="1"/>
    <col min="14094" max="14094" width="4.5703125" style="8" customWidth="1"/>
    <col min="14095" max="14095" width="1.7109375" style="8" customWidth="1"/>
    <col min="14096" max="14096" width="10.85546875" style="8" customWidth="1"/>
    <col min="14097" max="14331" width="9.140625" style="8"/>
    <col min="14332" max="14332" width="5.7109375" style="8" customWidth="1"/>
    <col min="14333" max="14333" width="4.7109375" style="8" customWidth="1"/>
    <col min="14334" max="14334" width="50.42578125" style="8" customWidth="1"/>
    <col min="14335" max="14335" width="4.5703125" style="8" customWidth="1"/>
    <col min="14336" max="14336" width="1.7109375" style="8" customWidth="1"/>
    <col min="14337" max="14337" width="11" style="8" bestFit="1" customWidth="1"/>
    <col min="14338" max="14338" width="4.5703125" style="8" customWidth="1"/>
    <col min="14339" max="14339" width="1.7109375" style="8" customWidth="1"/>
    <col min="14340" max="14340" width="10.85546875" style="8" customWidth="1"/>
    <col min="14341" max="14341" width="4.5703125" style="8" customWidth="1"/>
    <col min="14342" max="14342" width="1.7109375" style="8" customWidth="1"/>
    <col min="14343" max="14343" width="11" style="8" bestFit="1" customWidth="1"/>
    <col min="14344" max="14344" width="4.5703125" style="8" customWidth="1"/>
    <col min="14345" max="14345" width="1.7109375" style="8" customWidth="1"/>
    <col min="14346" max="14346" width="10.85546875" style="8" customWidth="1"/>
    <col min="14347" max="14347" width="4.5703125" style="8" customWidth="1"/>
    <col min="14348" max="14348" width="1.7109375" style="8" customWidth="1"/>
    <col min="14349" max="14349" width="10.85546875" style="8" customWidth="1"/>
    <col min="14350" max="14350" width="4.5703125" style="8" customWidth="1"/>
    <col min="14351" max="14351" width="1.7109375" style="8" customWidth="1"/>
    <col min="14352" max="14352" width="10.85546875" style="8" customWidth="1"/>
    <col min="14353" max="14587" width="9.140625" style="8"/>
    <col min="14588" max="14588" width="5.7109375" style="8" customWidth="1"/>
    <col min="14589" max="14589" width="4.7109375" style="8" customWidth="1"/>
    <col min="14590" max="14590" width="50.42578125" style="8" customWidth="1"/>
    <col min="14591" max="14591" width="4.5703125" style="8" customWidth="1"/>
    <col min="14592" max="14592" width="1.7109375" style="8" customWidth="1"/>
    <col min="14593" max="14593" width="11" style="8" bestFit="1" customWidth="1"/>
    <col min="14594" max="14594" width="4.5703125" style="8" customWidth="1"/>
    <col min="14595" max="14595" width="1.7109375" style="8" customWidth="1"/>
    <col min="14596" max="14596" width="10.85546875" style="8" customWidth="1"/>
    <col min="14597" max="14597" width="4.5703125" style="8" customWidth="1"/>
    <col min="14598" max="14598" width="1.7109375" style="8" customWidth="1"/>
    <col min="14599" max="14599" width="11" style="8" bestFit="1" customWidth="1"/>
    <col min="14600" max="14600" width="4.5703125" style="8" customWidth="1"/>
    <col min="14601" max="14601" width="1.7109375" style="8" customWidth="1"/>
    <col min="14602" max="14602" width="10.85546875" style="8" customWidth="1"/>
    <col min="14603" max="14603" width="4.5703125" style="8" customWidth="1"/>
    <col min="14604" max="14604" width="1.7109375" style="8" customWidth="1"/>
    <col min="14605" max="14605" width="10.85546875" style="8" customWidth="1"/>
    <col min="14606" max="14606" width="4.5703125" style="8" customWidth="1"/>
    <col min="14607" max="14607" width="1.7109375" style="8" customWidth="1"/>
    <col min="14608" max="14608" width="10.85546875" style="8" customWidth="1"/>
    <col min="14609" max="14843" width="9.140625" style="8"/>
    <col min="14844" max="14844" width="5.7109375" style="8" customWidth="1"/>
    <col min="14845" max="14845" width="4.7109375" style="8" customWidth="1"/>
    <col min="14846" max="14846" width="50.42578125" style="8" customWidth="1"/>
    <col min="14847" max="14847" width="4.5703125" style="8" customWidth="1"/>
    <col min="14848" max="14848" width="1.7109375" style="8" customWidth="1"/>
    <col min="14849" max="14849" width="11" style="8" bestFit="1" customWidth="1"/>
    <col min="14850" max="14850" width="4.5703125" style="8" customWidth="1"/>
    <col min="14851" max="14851" width="1.7109375" style="8" customWidth="1"/>
    <col min="14852" max="14852" width="10.85546875" style="8" customWidth="1"/>
    <col min="14853" max="14853" width="4.5703125" style="8" customWidth="1"/>
    <col min="14854" max="14854" width="1.7109375" style="8" customWidth="1"/>
    <col min="14855" max="14855" width="11" style="8" bestFit="1" customWidth="1"/>
    <col min="14856" max="14856" width="4.5703125" style="8" customWidth="1"/>
    <col min="14857" max="14857" width="1.7109375" style="8" customWidth="1"/>
    <col min="14858" max="14858" width="10.85546875" style="8" customWidth="1"/>
    <col min="14859" max="14859" width="4.5703125" style="8" customWidth="1"/>
    <col min="14860" max="14860" width="1.7109375" style="8" customWidth="1"/>
    <col min="14861" max="14861" width="10.85546875" style="8" customWidth="1"/>
    <col min="14862" max="14862" width="4.5703125" style="8" customWidth="1"/>
    <col min="14863" max="14863" width="1.7109375" style="8" customWidth="1"/>
    <col min="14864" max="14864" width="10.85546875" style="8" customWidth="1"/>
    <col min="14865" max="15099" width="9.140625" style="8"/>
    <col min="15100" max="15100" width="5.7109375" style="8" customWidth="1"/>
    <col min="15101" max="15101" width="4.7109375" style="8" customWidth="1"/>
    <col min="15102" max="15102" width="50.42578125" style="8" customWidth="1"/>
    <col min="15103" max="15103" width="4.5703125" style="8" customWidth="1"/>
    <col min="15104" max="15104" width="1.7109375" style="8" customWidth="1"/>
    <col min="15105" max="15105" width="11" style="8" bestFit="1" customWidth="1"/>
    <col min="15106" max="15106" width="4.5703125" style="8" customWidth="1"/>
    <col min="15107" max="15107" width="1.7109375" style="8" customWidth="1"/>
    <col min="15108" max="15108" width="10.85546875" style="8" customWidth="1"/>
    <col min="15109" max="15109" width="4.5703125" style="8" customWidth="1"/>
    <col min="15110" max="15110" width="1.7109375" style="8" customWidth="1"/>
    <col min="15111" max="15111" width="11" style="8" bestFit="1" customWidth="1"/>
    <col min="15112" max="15112" width="4.5703125" style="8" customWidth="1"/>
    <col min="15113" max="15113" width="1.7109375" style="8" customWidth="1"/>
    <col min="15114" max="15114" width="10.85546875" style="8" customWidth="1"/>
    <col min="15115" max="15115" width="4.5703125" style="8" customWidth="1"/>
    <col min="15116" max="15116" width="1.7109375" style="8" customWidth="1"/>
    <col min="15117" max="15117" width="10.85546875" style="8" customWidth="1"/>
    <col min="15118" max="15118" width="4.5703125" style="8" customWidth="1"/>
    <col min="15119" max="15119" width="1.7109375" style="8" customWidth="1"/>
    <col min="15120" max="15120" width="10.85546875" style="8" customWidth="1"/>
    <col min="15121" max="15355" width="9.140625" style="8"/>
    <col min="15356" max="15356" width="5.7109375" style="8" customWidth="1"/>
    <col min="15357" max="15357" width="4.7109375" style="8" customWidth="1"/>
    <col min="15358" max="15358" width="50.42578125" style="8" customWidth="1"/>
    <col min="15359" max="15359" width="4.5703125" style="8" customWidth="1"/>
    <col min="15360" max="15360" width="1.7109375" style="8" customWidth="1"/>
    <col min="15361" max="15361" width="11" style="8" bestFit="1" customWidth="1"/>
    <col min="15362" max="15362" width="4.5703125" style="8" customWidth="1"/>
    <col min="15363" max="15363" width="1.7109375" style="8" customWidth="1"/>
    <col min="15364" max="15364" width="10.85546875" style="8" customWidth="1"/>
    <col min="15365" max="15365" width="4.5703125" style="8" customWidth="1"/>
    <col min="15366" max="15366" width="1.7109375" style="8" customWidth="1"/>
    <col min="15367" max="15367" width="11" style="8" bestFit="1" customWidth="1"/>
    <col min="15368" max="15368" width="4.5703125" style="8" customWidth="1"/>
    <col min="15369" max="15369" width="1.7109375" style="8" customWidth="1"/>
    <col min="15370" max="15370" width="10.85546875" style="8" customWidth="1"/>
    <col min="15371" max="15371" width="4.5703125" style="8" customWidth="1"/>
    <col min="15372" max="15372" width="1.7109375" style="8" customWidth="1"/>
    <col min="15373" max="15373" width="10.85546875" style="8" customWidth="1"/>
    <col min="15374" max="15374" width="4.5703125" style="8" customWidth="1"/>
    <col min="15375" max="15375" width="1.7109375" style="8" customWidth="1"/>
    <col min="15376" max="15376" width="10.85546875" style="8" customWidth="1"/>
    <col min="15377" max="15611" width="9.140625" style="8"/>
    <col min="15612" max="15612" width="5.7109375" style="8" customWidth="1"/>
    <col min="15613" max="15613" width="4.7109375" style="8" customWidth="1"/>
    <col min="15614" max="15614" width="50.42578125" style="8" customWidth="1"/>
    <col min="15615" max="15615" width="4.5703125" style="8" customWidth="1"/>
    <col min="15616" max="15616" width="1.7109375" style="8" customWidth="1"/>
    <col min="15617" max="15617" width="11" style="8" bestFit="1" customWidth="1"/>
    <col min="15618" max="15618" width="4.5703125" style="8" customWidth="1"/>
    <col min="15619" max="15619" width="1.7109375" style="8" customWidth="1"/>
    <col min="15620" max="15620" width="10.85546875" style="8" customWidth="1"/>
    <col min="15621" max="15621" width="4.5703125" style="8" customWidth="1"/>
    <col min="15622" max="15622" width="1.7109375" style="8" customWidth="1"/>
    <col min="15623" max="15623" width="11" style="8" bestFit="1" customWidth="1"/>
    <col min="15624" max="15624" width="4.5703125" style="8" customWidth="1"/>
    <col min="15625" max="15625" width="1.7109375" style="8" customWidth="1"/>
    <col min="15626" max="15626" width="10.85546875" style="8" customWidth="1"/>
    <col min="15627" max="15627" width="4.5703125" style="8" customWidth="1"/>
    <col min="15628" max="15628" width="1.7109375" style="8" customWidth="1"/>
    <col min="15629" max="15629" width="10.85546875" style="8" customWidth="1"/>
    <col min="15630" max="15630" width="4.5703125" style="8" customWidth="1"/>
    <col min="15631" max="15631" width="1.7109375" style="8" customWidth="1"/>
    <col min="15632" max="15632" width="10.85546875" style="8" customWidth="1"/>
    <col min="15633" max="15867" width="9.140625" style="8"/>
    <col min="15868" max="15868" width="5.7109375" style="8" customWidth="1"/>
    <col min="15869" max="15869" width="4.7109375" style="8" customWidth="1"/>
    <col min="15870" max="15870" width="50.42578125" style="8" customWidth="1"/>
    <col min="15871" max="15871" width="4.5703125" style="8" customWidth="1"/>
    <col min="15872" max="15872" width="1.7109375" style="8" customWidth="1"/>
    <col min="15873" max="15873" width="11" style="8" bestFit="1" customWidth="1"/>
    <col min="15874" max="15874" width="4.5703125" style="8" customWidth="1"/>
    <col min="15875" max="15875" width="1.7109375" style="8" customWidth="1"/>
    <col min="15876" max="15876" width="10.85546875" style="8" customWidth="1"/>
    <col min="15877" max="15877" width="4.5703125" style="8" customWidth="1"/>
    <col min="15878" max="15878" width="1.7109375" style="8" customWidth="1"/>
    <col min="15879" max="15879" width="11" style="8" bestFit="1" customWidth="1"/>
    <col min="15880" max="15880" width="4.5703125" style="8" customWidth="1"/>
    <col min="15881" max="15881" width="1.7109375" style="8" customWidth="1"/>
    <col min="15882" max="15882" width="10.85546875" style="8" customWidth="1"/>
    <col min="15883" max="15883" width="4.5703125" style="8" customWidth="1"/>
    <col min="15884" max="15884" width="1.7109375" style="8" customWidth="1"/>
    <col min="15885" max="15885" width="10.85546875" style="8" customWidth="1"/>
    <col min="15886" max="15886" width="4.5703125" style="8" customWidth="1"/>
    <col min="15887" max="15887" width="1.7109375" style="8" customWidth="1"/>
    <col min="15888" max="15888" width="10.85546875" style="8" customWidth="1"/>
    <col min="15889" max="16123" width="9.140625" style="8"/>
    <col min="16124" max="16124" width="5.7109375" style="8" customWidth="1"/>
    <col min="16125" max="16125" width="4.7109375" style="8" customWidth="1"/>
    <col min="16126" max="16126" width="50.42578125" style="8" customWidth="1"/>
    <col min="16127" max="16127" width="4.5703125" style="8" customWidth="1"/>
    <col min="16128" max="16128" width="1.7109375" style="8" customWidth="1"/>
    <col min="16129" max="16129" width="11" style="8" bestFit="1" customWidth="1"/>
    <col min="16130" max="16130" width="4.5703125" style="8" customWidth="1"/>
    <col min="16131" max="16131" width="1.7109375" style="8" customWidth="1"/>
    <col min="16132" max="16132" width="10.85546875" style="8" customWidth="1"/>
    <col min="16133" max="16133" width="4.5703125" style="8" customWidth="1"/>
    <col min="16134" max="16134" width="1.7109375" style="8" customWidth="1"/>
    <col min="16135" max="16135" width="11" style="8" bestFit="1" customWidth="1"/>
    <col min="16136" max="16136" width="4.5703125" style="8" customWidth="1"/>
    <col min="16137" max="16137" width="1.7109375" style="8" customWidth="1"/>
    <col min="16138" max="16138" width="10.85546875" style="8" customWidth="1"/>
    <col min="16139" max="16139" width="4.5703125" style="8" customWidth="1"/>
    <col min="16140" max="16140" width="1.7109375" style="8" customWidth="1"/>
    <col min="16141" max="16141" width="10.85546875" style="8" customWidth="1"/>
    <col min="16142" max="16142" width="4.5703125" style="8" customWidth="1"/>
    <col min="16143" max="16143" width="1.7109375" style="8" customWidth="1"/>
    <col min="16144" max="16144" width="10.85546875" style="8" customWidth="1"/>
    <col min="16145" max="16384" width="9.140625" style="8"/>
  </cols>
  <sheetData>
    <row r="2" spans="1:18">
      <c r="A2" s="39"/>
      <c r="B2" s="40"/>
      <c r="C2" s="32"/>
      <c r="D2" s="40"/>
      <c r="E2" s="41"/>
      <c r="F2" s="41"/>
      <c r="G2" s="42"/>
      <c r="H2" s="42"/>
      <c r="I2" s="42"/>
      <c r="J2" s="40"/>
      <c r="K2" s="40"/>
      <c r="L2" s="40"/>
      <c r="M2" s="10"/>
      <c r="N2" s="10"/>
      <c r="O2" s="10"/>
      <c r="P2" s="10"/>
      <c r="Q2" s="10"/>
    </row>
    <row r="3" spans="1:18" ht="33" customHeight="1">
      <c r="A3" s="6"/>
      <c r="B3" s="43"/>
      <c r="C3" s="237" t="s">
        <v>187</v>
      </c>
      <c r="D3" s="43"/>
      <c r="E3" s="43"/>
      <c r="F3" s="43"/>
      <c r="G3" s="43"/>
      <c r="H3" s="43"/>
      <c r="I3" s="43"/>
      <c r="J3" s="43"/>
      <c r="K3" s="43"/>
      <c r="L3" s="43"/>
      <c r="M3" s="10"/>
      <c r="N3" s="10"/>
      <c r="O3" s="10"/>
      <c r="P3" s="10"/>
      <c r="Q3" s="308" t="s">
        <v>142</v>
      </c>
    </row>
    <row r="4" spans="1:18" ht="16.899999999999999" customHeight="1">
      <c r="A4" s="6"/>
      <c r="B4" s="43"/>
      <c r="C4" s="307"/>
      <c r="D4" s="43"/>
      <c r="E4" s="43"/>
      <c r="F4" s="43"/>
      <c r="G4" s="43"/>
      <c r="H4" s="43"/>
      <c r="I4" s="43"/>
      <c r="J4" s="43"/>
      <c r="K4" s="43"/>
      <c r="L4" s="43"/>
      <c r="M4" s="10"/>
      <c r="N4" s="10"/>
      <c r="O4" s="10"/>
      <c r="P4" s="10"/>
      <c r="Q4" s="10"/>
    </row>
    <row r="5" spans="1:18" ht="16.899999999999999" customHeight="1">
      <c r="A5" s="32"/>
      <c r="B5" s="4"/>
      <c r="C5" s="32"/>
      <c r="D5" s="4"/>
      <c r="E5" s="4"/>
      <c r="F5" s="4"/>
      <c r="G5" s="4"/>
      <c r="H5" s="4"/>
      <c r="I5" s="4"/>
      <c r="J5" s="4"/>
      <c r="K5" s="4"/>
      <c r="L5" s="4"/>
      <c r="M5" s="11"/>
      <c r="N5" s="11"/>
      <c r="O5" s="11"/>
      <c r="P5" s="11"/>
      <c r="Q5" s="11"/>
    </row>
    <row r="6" spans="1:18">
      <c r="A6" s="12"/>
      <c r="B6" s="13"/>
      <c r="C6" s="1"/>
      <c r="D6" s="392" t="s">
        <v>2</v>
      </c>
      <c r="E6" s="393"/>
      <c r="F6" s="394"/>
      <c r="G6" s="392" t="s">
        <v>3</v>
      </c>
      <c r="H6" s="393"/>
      <c r="I6" s="394"/>
      <c r="J6" s="392" t="s">
        <v>4</v>
      </c>
      <c r="K6" s="393"/>
      <c r="L6" s="394"/>
      <c r="M6" s="392" t="s">
        <v>5</v>
      </c>
      <c r="N6" s="393"/>
      <c r="O6" s="392" t="s">
        <v>6</v>
      </c>
      <c r="P6" s="393"/>
      <c r="Q6" s="394"/>
    </row>
    <row r="7" spans="1:18">
      <c r="A7" s="7"/>
      <c r="B7" s="9" t="s">
        <v>7</v>
      </c>
      <c r="D7" s="389"/>
      <c r="E7" s="390"/>
      <c r="F7" s="391"/>
      <c r="G7" s="389"/>
      <c r="H7" s="390"/>
      <c r="I7" s="391"/>
      <c r="J7" s="389"/>
      <c r="K7" s="390"/>
      <c r="L7" s="391"/>
      <c r="M7" s="389"/>
      <c r="N7" s="390"/>
      <c r="O7" s="389"/>
      <c r="P7" s="390"/>
      <c r="Q7" s="391"/>
    </row>
    <row r="8" spans="1:18">
      <c r="A8" s="14"/>
      <c r="B8" s="15"/>
      <c r="C8" s="3"/>
      <c r="D8" s="16"/>
      <c r="E8" s="17"/>
      <c r="F8" s="18" t="s">
        <v>12</v>
      </c>
      <c r="G8" s="16"/>
      <c r="H8" s="17"/>
      <c r="I8" s="18" t="s">
        <v>12</v>
      </c>
      <c r="J8" s="16"/>
      <c r="K8" s="17"/>
      <c r="L8" s="18" t="s">
        <v>12</v>
      </c>
      <c r="M8" s="16"/>
      <c r="N8" s="17"/>
      <c r="O8" s="16"/>
      <c r="P8" s="17"/>
      <c r="Q8" s="18" t="s">
        <v>12</v>
      </c>
    </row>
    <row r="9" spans="1:18" ht="5.0999999999999996" customHeight="1">
      <c r="A9" s="7"/>
      <c r="B9" s="9"/>
      <c r="C9" s="2"/>
      <c r="D9" s="19"/>
      <c r="E9" s="20"/>
      <c r="F9" s="5"/>
      <c r="G9" s="19"/>
      <c r="H9" s="20"/>
      <c r="I9" s="5"/>
      <c r="J9" s="19"/>
      <c r="K9" s="20"/>
      <c r="L9" s="5"/>
      <c r="M9" s="19"/>
      <c r="N9" s="20"/>
      <c r="O9" s="19"/>
      <c r="P9" s="20"/>
      <c r="Q9" s="5"/>
    </row>
    <row r="10" spans="1:18">
      <c r="A10" s="21" t="s">
        <v>20</v>
      </c>
      <c r="B10" s="22" t="s">
        <v>42</v>
      </c>
      <c r="C10" s="22"/>
      <c r="D10" s="23"/>
      <c r="E10" s="24"/>
      <c r="F10" s="25" t="e">
        <f>+'mHero Budget'!G40</f>
        <v>#REF!</v>
      </c>
      <c r="G10" s="23"/>
      <c r="H10" s="24"/>
      <c r="I10" s="25" t="e">
        <f>+'mHero Budget'!J40</f>
        <v>#REF!</v>
      </c>
      <c r="J10" s="23"/>
      <c r="K10" s="24"/>
      <c r="L10" s="25" t="e">
        <f>+'mHero Budget'!M40</f>
        <v>#REF!</v>
      </c>
      <c r="M10" s="23"/>
      <c r="N10" s="24"/>
      <c r="O10" s="23"/>
      <c r="P10" s="24"/>
      <c r="Q10" s="25" t="e">
        <f>SUM(F10:N10)</f>
        <v>#REF!</v>
      </c>
    </row>
    <row r="11" spans="1:18" ht="7.9" customHeight="1">
      <c r="A11" s="7"/>
      <c r="B11" s="9"/>
      <c r="C11" s="9"/>
      <c r="D11" s="26"/>
      <c r="E11" s="20"/>
      <c r="F11" s="5"/>
      <c r="G11" s="26"/>
      <c r="H11" s="20"/>
      <c r="I11" s="5"/>
      <c r="J11" s="26"/>
      <c r="K11" s="20"/>
      <c r="L11" s="5"/>
      <c r="M11" s="26"/>
      <c r="N11" s="20"/>
      <c r="O11" s="26"/>
      <c r="P11" s="20"/>
      <c r="Q11" s="5"/>
    </row>
    <row r="12" spans="1:18">
      <c r="A12" s="21" t="s">
        <v>22</v>
      </c>
      <c r="B12" s="22" t="s">
        <v>32</v>
      </c>
      <c r="C12" s="22"/>
      <c r="D12" s="23"/>
      <c r="E12" s="24"/>
      <c r="F12" s="25" t="e">
        <f>+'mHero Budget'!G50</f>
        <v>#REF!</v>
      </c>
      <c r="G12" s="23"/>
      <c r="H12" s="24"/>
      <c r="I12" s="25" t="e">
        <f>+'mHero Budget'!J50</f>
        <v>#REF!</v>
      </c>
      <c r="J12" s="23"/>
      <c r="K12" s="24"/>
      <c r="L12" s="25" t="e">
        <f>+'mHero Budget'!M50</f>
        <v>#REF!</v>
      </c>
      <c r="M12" s="23"/>
      <c r="N12" s="24"/>
      <c r="O12" s="23"/>
      <c r="P12" s="24"/>
      <c r="Q12" s="25" t="e">
        <f>SUM(F12:N12)</f>
        <v>#REF!</v>
      </c>
    </row>
    <row r="13" spans="1:18" ht="7.9" customHeight="1">
      <c r="A13" s="7"/>
      <c r="B13" s="9"/>
      <c r="C13" s="9"/>
      <c r="D13" s="26"/>
      <c r="E13" s="20"/>
      <c r="F13" s="5"/>
      <c r="G13" s="26"/>
      <c r="H13" s="20"/>
      <c r="I13" s="5"/>
      <c r="J13" s="26"/>
      <c r="K13" s="20"/>
      <c r="L13" s="5"/>
      <c r="M13" s="26"/>
      <c r="N13" s="20"/>
      <c r="O13" s="26"/>
      <c r="P13" s="20"/>
      <c r="Q13" s="5"/>
    </row>
    <row r="14" spans="1:18">
      <c r="A14" s="21" t="s">
        <v>45</v>
      </c>
      <c r="B14" s="22" t="s">
        <v>33</v>
      </c>
      <c r="C14" s="22"/>
      <c r="D14" s="23"/>
      <c r="E14" s="24"/>
      <c r="F14" s="25">
        <f>+'mHero Budget'!G68</f>
        <v>29670</v>
      </c>
      <c r="G14" s="23"/>
      <c r="H14" s="24"/>
      <c r="I14" s="25">
        <f>+'mHero Budget'!J68</f>
        <v>29670</v>
      </c>
      <c r="J14" s="23"/>
      <c r="K14" s="24"/>
      <c r="L14" s="25">
        <f>+'mHero Budget'!M68</f>
        <v>29670</v>
      </c>
      <c r="M14" s="23"/>
      <c r="N14" s="24"/>
      <c r="O14" s="23"/>
      <c r="P14" s="24"/>
      <c r="Q14" s="25">
        <f>SUM(F14:N14)</f>
        <v>89010</v>
      </c>
    </row>
    <row r="15" spans="1:18" ht="7.9" customHeight="1">
      <c r="A15" s="27"/>
      <c r="B15" s="28"/>
      <c r="C15" s="28"/>
      <c r="D15" s="26"/>
      <c r="E15" s="20"/>
      <c r="F15" s="5"/>
      <c r="G15" s="26"/>
      <c r="H15" s="20"/>
      <c r="I15" s="5"/>
      <c r="J15" s="26"/>
      <c r="K15" s="20"/>
      <c r="L15" s="5"/>
      <c r="M15" s="26"/>
      <c r="N15" s="20"/>
      <c r="O15" s="26"/>
      <c r="P15" s="20"/>
      <c r="Q15" s="5"/>
    </row>
    <row r="16" spans="1:18">
      <c r="A16" s="21" t="s">
        <v>34</v>
      </c>
      <c r="B16" s="22" t="s">
        <v>35</v>
      </c>
      <c r="C16" s="22"/>
      <c r="D16" s="23"/>
      <c r="E16" s="24"/>
      <c r="F16" s="25">
        <f>+'mHero Budget'!G78</f>
        <v>24500</v>
      </c>
      <c r="G16" s="23"/>
      <c r="H16" s="24"/>
      <c r="I16" s="25">
        <f>+'mHero Budget'!J78</f>
        <v>0</v>
      </c>
      <c r="J16" s="23"/>
      <c r="K16" s="24"/>
      <c r="L16" s="25">
        <f>+'mHero Budget'!M78</f>
        <v>0</v>
      </c>
      <c r="M16" s="23"/>
      <c r="N16" s="24"/>
      <c r="O16" s="23"/>
      <c r="P16" s="24"/>
      <c r="Q16" s="25">
        <f>SUM(F16:N16)</f>
        <v>24500</v>
      </c>
      <c r="R16" s="383" t="s">
        <v>193</v>
      </c>
    </row>
    <row r="17" spans="1:18" ht="7.9" customHeight="1">
      <c r="A17" s="7"/>
      <c r="B17" s="9"/>
      <c r="C17" s="9"/>
      <c r="D17" s="26"/>
      <c r="E17" s="20"/>
      <c r="F17" s="5"/>
      <c r="G17" s="26"/>
      <c r="H17" s="20"/>
      <c r="I17" s="5"/>
      <c r="J17" s="26"/>
      <c r="K17" s="20"/>
      <c r="L17" s="5"/>
      <c r="M17" s="26"/>
      <c r="N17" s="20"/>
      <c r="O17" s="26"/>
      <c r="P17" s="20"/>
      <c r="Q17" s="5"/>
    </row>
    <row r="18" spans="1:18">
      <c r="A18" s="21" t="s">
        <v>36</v>
      </c>
      <c r="B18" s="22" t="s">
        <v>44</v>
      </c>
      <c r="C18" s="22"/>
      <c r="D18" s="23"/>
      <c r="E18" s="24"/>
      <c r="F18" s="25">
        <f>+'mHero Budget'!G101</f>
        <v>2860</v>
      </c>
      <c r="G18" s="23"/>
      <c r="H18" s="24"/>
      <c r="I18" s="25">
        <f>+'mHero Budget'!J101</f>
        <v>2000</v>
      </c>
      <c r="J18" s="23"/>
      <c r="K18" s="24"/>
      <c r="L18" s="25">
        <f>+'mHero Budget'!M101</f>
        <v>2000</v>
      </c>
      <c r="M18" s="23"/>
      <c r="N18" s="24"/>
      <c r="O18" s="23"/>
      <c r="P18" s="24"/>
      <c r="Q18" s="25">
        <f>SUM(F18:N18)</f>
        <v>6860</v>
      </c>
      <c r="R18" s="383" t="s">
        <v>192</v>
      </c>
    </row>
    <row r="19" spans="1:18" ht="7.9" customHeight="1">
      <c r="A19" s="7"/>
      <c r="B19" s="9"/>
      <c r="C19" s="9"/>
      <c r="D19" s="26"/>
      <c r="E19" s="20"/>
      <c r="F19" s="5"/>
      <c r="G19" s="26"/>
      <c r="H19" s="20"/>
      <c r="I19" s="5"/>
      <c r="J19" s="26"/>
      <c r="K19" s="20"/>
      <c r="L19" s="5"/>
      <c r="M19" s="26"/>
      <c r="N19" s="20"/>
      <c r="O19" s="26"/>
      <c r="P19" s="20"/>
      <c r="Q19" s="5"/>
    </row>
    <row r="20" spans="1:18">
      <c r="A20" s="21" t="s">
        <v>46</v>
      </c>
      <c r="B20" s="22" t="s">
        <v>55</v>
      </c>
      <c r="C20" s="22"/>
      <c r="D20" s="23"/>
      <c r="E20" s="24"/>
      <c r="F20" s="25">
        <f>+'mHero Budget'!G132</f>
        <v>16680</v>
      </c>
      <c r="G20" s="23"/>
      <c r="H20" s="24"/>
      <c r="I20" s="25">
        <f>+'mHero Budget'!J132</f>
        <v>16680</v>
      </c>
      <c r="J20" s="23"/>
      <c r="K20" s="24"/>
      <c r="L20" s="25">
        <f>+'mHero Budget'!M132</f>
        <v>16680</v>
      </c>
      <c r="M20" s="23"/>
      <c r="N20" s="24"/>
      <c r="O20" s="23"/>
      <c r="P20" s="24"/>
      <c r="Q20" s="25">
        <f>SUM(F20:N20)</f>
        <v>50040</v>
      </c>
    </row>
    <row r="21" spans="1:18" ht="7.9" customHeight="1">
      <c r="A21" s="7"/>
      <c r="B21" s="9"/>
      <c r="C21" s="29"/>
      <c r="D21" s="26"/>
      <c r="E21" s="20"/>
      <c r="F21" s="5"/>
      <c r="G21" s="26"/>
      <c r="H21" s="20"/>
      <c r="I21" s="5"/>
      <c r="J21" s="26"/>
      <c r="K21" s="20"/>
      <c r="L21" s="5"/>
      <c r="M21" s="26"/>
      <c r="N21" s="20"/>
      <c r="O21" s="26"/>
      <c r="P21" s="20"/>
      <c r="Q21" s="5"/>
    </row>
    <row r="22" spans="1:18">
      <c r="A22" s="21"/>
      <c r="B22" s="22" t="s">
        <v>56</v>
      </c>
      <c r="C22" s="22"/>
      <c r="D22" s="23"/>
      <c r="E22" s="24"/>
      <c r="F22" s="25" t="e">
        <f>SUM(F10:F20)</f>
        <v>#REF!</v>
      </c>
      <c r="G22" s="23"/>
      <c r="H22" s="24"/>
      <c r="I22" s="25" t="e">
        <f>SUM(I10:I20)</f>
        <v>#REF!</v>
      </c>
      <c r="J22" s="23"/>
      <c r="K22" s="24"/>
      <c r="L22" s="25" t="e">
        <f>SUM(L10:L20)</f>
        <v>#REF!</v>
      </c>
      <c r="M22" s="23"/>
      <c r="N22" s="24"/>
      <c r="O22" s="23"/>
      <c r="P22" s="24"/>
      <c r="Q22" s="25" t="e">
        <f>SUM(F22:N22)</f>
        <v>#REF!</v>
      </c>
      <c r="R22" s="30"/>
    </row>
    <row r="23" spans="1:18" ht="7.9" customHeight="1">
      <c r="A23" s="7"/>
      <c r="B23" s="9"/>
      <c r="C23" s="9"/>
      <c r="D23" s="26"/>
      <c r="E23" s="20"/>
      <c r="F23" s="5"/>
      <c r="G23" s="26"/>
      <c r="H23" s="20"/>
      <c r="I23" s="5"/>
      <c r="J23" s="26"/>
      <c r="K23" s="20"/>
      <c r="L23" s="5"/>
      <c r="M23" s="26"/>
      <c r="N23" s="20"/>
      <c r="O23" s="26"/>
      <c r="P23" s="20"/>
      <c r="Q23" s="5"/>
    </row>
    <row r="24" spans="1:18">
      <c r="A24" s="21"/>
      <c r="B24" s="22" t="s">
        <v>94</v>
      </c>
      <c r="C24" s="22"/>
      <c r="D24" s="23"/>
      <c r="E24" s="24"/>
      <c r="F24" s="25">
        <f>F14+F16+F18+F20</f>
        <v>73710</v>
      </c>
      <c r="G24" s="23"/>
      <c r="H24" s="24"/>
      <c r="I24" s="25">
        <f>I14+I16+I18+I20</f>
        <v>48350</v>
      </c>
      <c r="J24" s="23"/>
      <c r="K24" s="24"/>
      <c r="L24" s="25">
        <f>L14+L16+L18+L20</f>
        <v>48350</v>
      </c>
      <c r="M24" s="23"/>
      <c r="N24" s="24"/>
      <c r="O24" s="23"/>
      <c r="P24" s="24"/>
      <c r="Q24" s="25">
        <f>Q14+Q16+Q18+Q20</f>
        <v>170410</v>
      </c>
      <c r="R24" s="30"/>
    </row>
    <row r="25" spans="1:18">
      <c r="D25" s="31"/>
      <c r="E25" s="31"/>
      <c r="F25" s="31"/>
      <c r="G25" s="31"/>
      <c r="H25" s="31"/>
      <c r="I25" s="31"/>
      <c r="J25" s="31"/>
      <c r="K25" s="31"/>
      <c r="L25" s="31"/>
      <c r="M25" s="31"/>
      <c r="N25" s="31"/>
      <c r="O25" s="31"/>
      <c r="P25" s="31"/>
      <c r="Q25" s="31"/>
    </row>
    <row r="26" spans="1:18">
      <c r="B26" s="388" t="s">
        <v>215</v>
      </c>
      <c r="D26" s="31"/>
      <c r="E26" s="31"/>
      <c r="F26" s="31"/>
      <c r="G26" s="31"/>
      <c r="H26" s="31"/>
      <c r="I26" s="31"/>
      <c r="J26" s="31"/>
      <c r="K26" s="31"/>
      <c r="L26" s="31"/>
      <c r="M26" s="31"/>
      <c r="N26" s="31"/>
      <c r="O26" s="31"/>
      <c r="P26" s="31"/>
      <c r="Q26" s="31"/>
    </row>
    <row r="27" spans="1:18">
      <c r="D27" s="31"/>
      <c r="E27" s="31"/>
      <c r="F27" s="31"/>
      <c r="G27" s="31"/>
      <c r="H27" s="31"/>
      <c r="I27" s="31"/>
      <c r="J27" s="31"/>
      <c r="K27" s="31"/>
      <c r="L27" s="31"/>
      <c r="M27" s="31"/>
      <c r="N27" s="31"/>
      <c r="O27" s="31"/>
      <c r="P27" s="31"/>
      <c r="Q27" s="31"/>
    </row>
    <row r="28" spans="1:18">
      <c r="D28" s="31"/>
      <c r="E28" s="31"/>
      <c r="F28" s="31"/>
      <c r="G28" s="31"/>
      <c r="H28" s="31"/>
      <c r="I28" s="31"/>
      <c r="J28" s="31"/>
      <c r="K28" s="31"/>
      <c r="L28" s="31"/>
      <c r="M28" s="31"/>
      <c r="N28" s="31"/>
      <c r="O28" s="31"/>
      <c r="P28" s="31"/>
      <c r="Q28" s="31"/>
    </row>
    <row r="29" spans="1:18">
      <c r="D29" s="31"/>
      <c r="E29" s="31"/>
      <c r="F29" s="31"/>
      <c r="G29" s="31"/>
      <c r="H29" s="31"/>
      <c r="I29" s="31"/>
      <c r="J29" s="31"/>
      <c r="K29" s="31"/>
      <c r="L29" s="31"/>
      <c r="M29" s="31"/>
      <c r="N29" s="31"/>
      <c r="O29" s="31"/>
      <c r="P29" s="31"/>
      <c r="Q29" s="31"/>
    </row>
    <row r="30" spans="1:18">
      <c r="D30" s="31"/>
      <c r="E30" s="31"/>
      <c r="F30" s="31"/>
      <c r="G30" s="31"/>
      <c r="H30" s="31"/>
      <c r="I30" s="31"/>
      <c r="J30" s="31"/>
      <c r="K30" s="31"/>
      <c r="L30" s="31"/>
      <c r="M30" s="31"/>
      <c r="N30" s="31"/>
      <c r="O30" s="31"/>
      <c r="P30" s="31"/>
      <c r="Q30" s="31"/>
    </row>
    <row r="31" spans="1:18">
      <c r="D31" s="31"/>
      <c r="E31" s="31"/>
      <c r="F31" s="31"/>
      <c r="G31" s="31"/>
      <c r="H31" s="31"/>
      <c r="I31" s="31"/>
      <c r="J31" s="31"/>
      <c r="K31" s="31"/>
      <c r="L31" s="31"/>
      <c r="M31" s="31"/>
      <c r="N31" s="31"/>
      <c r="O31" s="31"/>
      <c r="P31" s="31"/>
      <c r="Q31" s="31"/>
    </row>
    <row r="32" spans="1:18">
      <c r="D32" s="31"/>
      <c r="E32" s="31"/>
      <c r="F32" s="31"/>
      <c r="G32" s="31"/>
      <c r="H32" s="31"/>
      <c r="I32" s="31"/>
      <c r="J32" s="31"/>
      <c r="K32" s="31"/>
      <c r="L32" s="31"/>
      <c r="M32" s="31"/>
      <c r="N32" s="31"/>
      <c r="O32" s="31"/>
      <c r="P32" s="31"/>
      <c r="Q32" s="31"/>
    </row>
    <row r="33" spans="4:17">
      <c r="D33" s="31"/>
      <c r="E33" s="31"/>
      <c r="F33" s="31"/>
      <c r="G33" s="31"/>
      <c r="H33" s="31"/>
      <c r="I33" s="31"/>
      <c r="J33" s="31"/>
      <c r="K33" s="31"/>
      <c r="L33" s="31"/>
      <c r="M33" s="31"/>
      <c r="N33" s="31"/>
      <c r="O33" s="31"/>
      <c r="P33" s="31"/>
      <c r="Q33" s="31"/>
    </row>
    <row r="34" spans="4:17">
      <c r="D34" s="31"/>
      <c r="E34" s="31"/>
      <c r="F34" s="31"/>
      <c r="G34" s="31"/>
      <c r="H34" s="31"/>
      <c r="I34" s="31"/>
      <c r="J34" s="31"/>
      <c r="K34" s="31"/>
      <c r="L34" s="31"/>
      <c r="M34" s="31"/>
      <c r="N34" s="31"/>
      <c r="O34" s="31"/>
      <c r="P34" s="31"/>
      <c r="Q34" s="31"/>
    </row>
    <row r="35" spans="4:17">
      <c r="D35" s="31"/>
      <c r="E35" s="31"/>
      <c r="F35" s="31"/>
      <c r="G35" s="31"/>
      <c r="H35" s="31"/>
      <c r="I35" s="31"/>
      <c r="J35" s="31"/>
      <c r="K35" s="31"/>
      <c r="L35" s="31"/>
      <c r="M35" s="31"/>
      <c r="N35" s="31"/>
      <c r="O35" s="31"/>
      <c r="P35" s="31"/>
      <c r="Q35" s="31"/>
    </row>
    <row r="36" spans="4:17">
      <c r="D36" s="31"/>
      <c r="E36" s="31"/>
      <c r="F36" s="31"/>
      <c r="G36" s="31"/>
      <c r="H36" s="31"/>
      <c r="I36" s="31"/>
      <c r="J36" s="31"/>
      <c r="K36" s="31"/>
      <c r="L36" s="31"/>
      <c r="M36" s="31"/>
      <c r="N36" s="31"/>
      <c r="O36" s="31"/>
      <c r="P36" s="31"/>
      <c r="Q36" s="31"/>
    </row>
    <row r="37" spans="4:17">
      <c r="D37" s="31"/>
      <c r="E37" s="31"/>
      <c r="F37" s="31"/>
      <c r="G37" s="31"/>
      <c r="H37" s="31"/>
      <c r="I37" s="31"/>
      <c r="J37" s="31"/>
      <c r="K37" s="31"/>
      <c r="L37" s="31"/>
      <c r="M37" s="31"/>
      <c r="N37" s="31"/>
      <c r="O37" s="31"/>
      <c r="P37" s="31"/>
      <c r="Q37" s="31"/>
    </row>
    <row r="38" spans="4:17">
      <c r="D38" s="31"/>
      <c r="E38" s="31"/>
      <c r="F38" s="31"/>
      <c r="G38" s="31"/>
      <c r="H38" s="31"/>
      <c r="I38" s="31"/>
      <c r="J38" s="31"/>
      <c r="K38" s="31"/>
      <c r="L38" s="31"/>
      <c r="M38" s="31"/>
      <c r="N38" s="31"/>
      <c r="O38" s="31"/>
      <c r="P38" s="31"/>
      <c r="Q38" s="31"/>
    </row>
    <row r="39" spans="4:17">
      <c r="D39" s="31"/>
      <c r="E39" s="31"/>
      <c r="F39" s="31"/>
      <c r="G39" s="31"/>
      <c r="H39" s="31"/>
      <c r="I39" s="31"/>
      <c r="J39" s="31"/>
      <c r="K39" s="31"/>
      <c r="L39" s="31"/>
      <c r="M39" s="31"/>
      <c r="N39" s="31"/>
      <c r="O39" s="31"/>
      <c r="P39" s="31"/>
      <c r="Q39" s="31"/>
    </row>
    <row r="40" spans="4:17">
      <c r="D40" s="31"/>
      <c r="E40" s="31"/>
      <c r="F40" s="31"/>
      <c r="G40" s="31"/>
      <c r="H40" s="31"/>
      <c r="I40" s="31"/>
      <c r="J40" s="31"/>
      <c r="K40" s="31"/>
      <c r="L40" s="31"/>
      <c r="M40" s="31"/>
      <c r="N40" s="31"/>
      <c r="O40" s="31"/>
      <c r="P40" s="31"/>
      <c r="Q40" s="31"/>
    </row>
  </sheetData>
  <mergeCells count="10">
    <mergeCell ref="O7:Q7"/>
    <mergeCell ref="D6:F6"/>
    <mergeCell ref="G6:I6"/>
    <mergeCell ref="J6:L6"/>
    <mergeCell ref="M6:N6"/>
    <mergeCell ref="O6:Q6"/>
    <mergeCell ref="D7:F7"/>
    <mergeCell ref="G7:I7"/>
    <mergeCell ref="J7:L7"/>
    <mergeCell ref="M7:N7"/>
  </mergeCells>
  <printOptions horizontalCentered="1"/>
  <pageMargins left="0.5" right="0.5" top="0.5" bottom="0.25" header="0.25"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WTU187"/>
  <sheetViews>
    <sheetView tabSelected="1" zoomScale="70" zoomScaleNormal="70" workbookViewId="0">
      <pane xSplit="2" ySplit="7" topLeftCell="L8" activePane="bottomRight" state="frozen"/>
      <selection pane="topRight" activeCell="D1" sqref="D1"/>
      <selection pane="bottomLeft" activeCell="A16" sqref="A16"/>
      <selection pane="bottomRight" activeCell="R4" sqref="R4"/>
    </sheetView>
  </sheetViews>
  <sheetFormatPr defaultRowHeight="14.45" customHeight="1"/>
  <cols>
    <col min="1" max="1" width="64.5703125" style="45" customWidth="1"/>
    <col min="2" max="2" width="21.7109375" style="44" customWidth="1"/>
    <col min="3" max="3" width="12.140625" style="44" customWidth="1"/>
    <col min="4" max="4" width="9.140625" style="44" customWidth="1"/>
    <col min="5" max="5" width="13.85546875" style="47" customWidth="1"/>
    <col min="6" max="6" width="6.5703125" style="44" customWidth="1"/>
    <col min="7" max="7" width="15.5703125" style="44" bestFit="1" customWidth="1"/>
    <col min="8" max="8" width="11.5703125" style="47" customWidth="1"/>
    <col min="9" max="9" width="6.5703125" style="44" customWidth="1"/>
    <col min="10" max="10" width="14.7109375" style="44" customWidth="1"/>
    <col min="11" max="11" width="11.5703125" style="47" customWidth="1"/>
    <col min="12" max="12" width="6.5703125" style="44" customWidth="1"/>
    <col min="13" max="13" width="14.7109375" style="44" customWidth="1"/>
    <col min="14" max="14" width="14.85546875" style="47" customWidth="1"/>
    <col min="15" max="15" width="4.85546875" style="44" customWidth="1"/>
    <col min="16" max="16" width="16" style="44" bestFit="1" customWidth="1"/>
    <col min="17" max="17" width="8.7109375" style="356" customWidth="1"/>
    <col min="18" max="18" width="55" style="229" customWidth="1"/>
    <col min="19" max="19" width="59.85546875" style="229" customWidth="1"/>
    <col min="20" max="20" width="35.7109375" style="229" customWidth="1"/>
    <col min="21" max="21" width="5.7109375" style="46" bestFit="1" customWidth="1"/>
    <col min="22" max="22" width="10.7109375" style="44" bestFit="1" customWidth="1"/>
    <col min="23" max="197" width="9.140625" style="44"/>
    <col min="198" max="198" width="5.7109375" style="44" customWidth="1"/>
    <col min="199" max="199" width="4.7109375" style="44" customWidth="1"/>
    <col min="200" max="200" width="33.7109375" style="44" customWidth="1"/>
    <col min="201" max="201" width="16.5703125" style="44" customWidth="1"/>
    <col min="202" max="202" width="10" style="44" customWidth="1"/>
    <col min="203" max="203" width="8.5703125" style="44" customWidth="1"/>
    <col min="204" max="204" width="5.5703125" style="44" customWidth="1"/>
    <col min="205" max="205" width="6.5703125" style="44" customWidth="1"/>
    <col min="206" max="206" width="1.7109375" style="44" customWidth="1"/>
    <col min="207" max="207" width="11" style="44" bestFit="1" customWidth="1"/>
    <col min="208" max="208" width="6.5703125" style="44" customWidth="1"/>
    <col min="209" max="209" width="1.7109375" style="44" customWidth="1"/>
    <col min="210" max="210" width="11" style="44" bestFit="1" customWidth="1"/>
    <col min="211" max="211" width="6.5703125" style="44" customWidth="1"/>
    <col min="212" max="212" width="1.7109375" style="44" customWidth="1"/>
    <col min="213" max="213" width="11" style="44" bestFit="1" customWidth="1"/>
    <col min="214" max="214" width="6.5703125" style="44" customWidth="1"/>
    <col min="215" max="215" width="1.7109375" style="44" customWidth="1"/>
    <col min="216" max="216" width="11" style="44" bestFit="1" customWidth="1"/>
    <col min="217" max="217" width="6.5703125" style="44" customWidth="1"/>
    <col min="218" max="218" width="1.7109375" style="44" customWidth="1"/>
    <col min="219" max="219" width="11" style="44" bestFit="1" customWidth="1"/>
    <col min="220" max="220" width="6.5703125" style="44" customWidth="1"/>
    <col min="221" max="221" width="1.7109375" style="44" customWidth="1"/>
    <col min="222" max="222" width="11" style="44" bestFit="1" customWidth="1"/>
    <col min="223" max="453" width="9.140625" style="44"/>
    <col min="454" max="454" width="5.7109375" style="44" customWidth="1"/>
    <col min="455" max="455" width="4.7109375" style="44" customWidth="1"/>
    <col min="456" max="456" width="33.7109375" style="44" customWidth="1"/>
    <col min="457" max="457" width="16.5703125" style="44" customWidth="1"/>
    <col min="458" max="458" width="10" style="44" customWidth="1"/>
    <col min="459" max="459" width="8.5703125" style="44" customWidth="1"/>
    <col min="460" max="460" width="5.5703125" style="44" customWidth="1"/>
    <col min="461" max="461" width="6.5703125" style="44" customWidth="1"/>
    <col min="462" max="462" width="1.7109375" style="44" customWidth="1"/>
    <col min="463" max="463" width="11" style="44" bestFit="1" customWidth="1"/>
    <col min="464" max="464" width="6.5703125" style="44" customWidth="1"/>
    <col min="465" max="465" width="1.7109375" style="44" customWidth="1"/>
    <col min="466" max="466" width="11" style="44" bestFit="1" customWidth="1"/>
    <col min="467" max="467" width="6.5703125" style="44" customWidth="1"/>
    <col min="468" max="468" width="1.7109375" style="44" customWidth="1"/>
    <col min="469" max="469" width="11" style="44" bestFit="1" customWidth="1"/>
    <col min="470" max="470" width="6.5703125" style="44" customWidth="1"/>
    <col min="471" max="471" width="1.7109375" style="44" customWidth="1"/>
    <col min="472" max="472" width="11" style="44" bestFit="1" customWidth="1"/>
    <col min="473" max="473" width="6.5703125" style="44" customWidth="1"/>
    <col min="474" max="474" width="1.7109375" style="44" customWidth="1"/>
    <col min="475" max="475" width="11" style="44" bestFit="1" customWidth="1"/>
    <col min="476" max="476" width="6.5703125" style="44" customWidth="1"/>
    <col min="477" max="477" width="1.7109375" style="44" customWidth="1"/>
    <col min="478" max="478" width="11" style="44" bestFit="1" customWidth="1"/>
    <col min="479" max="709" width="9.140625" style="44"/>
    <col min="710" max="710" width="5.7109375" style="44" customWidth="1"/>
    <col min="711" max="711" width="4.7109375" style="44" customWidth="1"/>
    <col min="712" max="712" width="33.7109375" style="44" customWidth="1"/>
    <col min="713" max="713" width="16.5703125" style="44" customWidth="1"/>
    <col min="714" max="714" width="10" style="44" customWidth="1"/>
    <col min="715" max="715" width="8.5703125" style="44" customWidth="1"/>
    <col min="716" max="716" width="5.5703125" style="44" customWidth="1"/>
    <col min="717" max="717" width="6.5703125" style="44" customWidth="1"/>
    <col min="718" max="718" width="1.7109375" style="44" customWidth="1"/>
    <col min="719" max="719" width="11" style="44" bestFit="1" customWidth="1"/>
    <col min="720" max="720" width="6.5703125" style="44" customWidth="1"/>
    <col min="721" max="721" width="1.7109375" style="44" customWidth="1"/>
    <col min="722" max="722" width="11" style="44" bestFit="1" customWidth="1"/>
    <col min="723" max="723" width="6.5703125" style="44" customWidth="1"/>
    <col min="724" max="724" width="1.7109375" style="44" customWidth="1"/>
    <col min="725" max="725" width="11" style="44" bestFit="1" customWidth="1"/>
    <col min="726" max="726" width="6.5703125" style="44" customWidth="1"/>
    <col min="727" max="727" width="1.7109375" style="44" customWidth="1"/>
    <col min="728" max="728" width="11" style="44" bestFit="1" customWidth="1"/>
    <col min="729" max="729" width="6.5703125" style="44" customWidth="1"/>
    <col min="730" max="730" width="1.7109375" style="44" customWidth="1"/>
    <col min="731" max="731" width="11" style="44" bestFit="1" customWidth="1"/>
    <col min="732" max="732" width="6.5703125" style="44" customWidth="1"/>
    <col min="733" max="733" width="1.7109375" style="44" customWidth="1"/>
    <col min="734" max="734" width="11" style="44" bestFit="1" customWidth="1"/>
    <col min="735" max="965" width="9.140625" style="44"/>
    <col min="966" max="966" width="5.7109375" style="44" customWidth="1"/>
    <col min="967" max="967" width="4.7109375" style="44" customWidth="1"/>
    <col min="968" max="968" width="33.7109375" style="44" customWidth="1"/>
    <col min="969" max="969" width="16.5703125" style="44" customWidth="1"/>
    <col min="970" max="970" width="10" style="44" customWidth="1"/>
    <col min="971" max="971" width="8.5703125" style="44" customWidth="1"/>
    <col min="972" max="972" width="5.5703125" style="44" customWidth="1"/>
    <col min="973" max="973" width="6.5703125" style="44" customWidth="1"/>
    <col min="974" max="974" width="1.7109375" style="44" customWidth="1"/>
    <col min="975" max="975" width="11" style="44" bestFit="1" customWidth="1"/>
    <col min="976" max="976" width="6.5703125" style="44" customWidth="1"/>
    <col min="977" max="977" width="1.7109375" style="44" customWidth="1"/>
    <col min="978" max="978" width="11" style="44" bestFit="1" customWidth="1"/>
    <col min="979" max="979" width="6.5703125" style="44" customWidth="1"/>
    <col min="980" max="980" width="1.7109375" style="44" customWidth="1"/>
    <col min="981" max="981" width="11" style="44" bestFit="1" customWidth="1"/>
    <col min="982" max="982" width="6.5703125" style="44" customWidth="1"/>
    <col min="983" max="983" width="1.7109375" style="44" customWidth="1"/>
    <col min="984" max="984" width="11" style="44" bestFit="1" customWidth="1"/>
    <col min="985" max="985" width="6.5703125" style="44" customWidth="1"/>
    <col min="986" max="986" width="1.7109375" style="44" customWidth="1"/>
    <col min="987" max="987" width="11" style="44" bestFit="1" customWidth="1"/>
    <col min="988" max="988" width="6.5703125" style="44" customWidth="1"/>
    <col min="989" max="989" width="1.7109375" style="44" customWidth="1"/>
    <col min="990" max="990" width="11" style="44" bestFit="1" customWidth="1"/>
    <col min="991" max="1221" width="9.140625" style="44"/>
    <col min="1222" max="1222" width="5.7109375" style="44" customWidth="1"/>
    <col min="1223" max="1223" width="4.7109375" style="44" customWidth="1"/>
    <col min="1224" max="1224" width="33.7109375" style="44" customWidth="1"/>
    <col min="1225" max="1225" width="16.5703125" style="44" customWidth="1"/>
    <col min="1226" max="1226" width="10" style="44" customWidth="1"/>
    <col min="1227" max="1227" width="8.5703125" style="44" customWidth="1"/>
    <col min="1228" max="1228" width="5.5703125" style="44" customWidth="1"/>
    <col min="1229" max="1229" width="6.5703125" style="44" customWidth="1"/>
    <col min="1230" max="1230" width="1.7109375" style="44" customWidth="1"/>
    <col min="1231" max="1231" width="11" style="44" bestFit="1" customWidth="1"/>
    <col min="1232" max="1232" width="6.5703125" style="44" customWidth="1"/>
    <col min="1233" max="1233" width="1.7109375" style="44" customWidth="1"/>
    <col min="1234" max="1234" width="11" style="44" bestFit="1" customWidth="1"/>
    <col min="1235" max="1235" width="6.5703125" style="44" customWidth="1"/>
    <col min="1236" max="1236" width="1.7109375" style="44" customWidth="1"/>
    <col min="1237" max="1237" width="11" style="44" bestFit="1" customWidth="1"/>
    <col min="1238" max="1238" width="6.5703125" style="44" customWidth="1"/>
    <col min="1239" max="1239" width="1.7109375" style="44" customWidth="1"/>
    <col min="1240" max="1240" width="11" style="44" bestFit="1" customWidth="1"/>
    <col min="1241" max="1241" width="6.5703125" style="44" customWidth="1"/>
    <col min="1242" max="1242" width="1.7109375" style="44" customWidth="1"/>
    <col min="1243" max="1243" width="11" style="44" bestFit="1" customWidth="1"/>
    <col min="1244" max="1244" width="6.5703125" style="44" customWidth="1"/>
    <col min="1245" max="1245" width="1.7109375" style="44" customWidth="1"/>
    <col min="1246" max="1246" width="11" style="44" bestFit="1" customWidth="1"/>
    <col min="1247" max="1477" width="9.140625" style="44"/>
    <col min="1478" max="1478" width="5.7109375" style="44" customWidth="1"/>
    <col min="1479" max="1479" width="4.7109375" style="44" customWidth="1"/>
    <col min="1480" max="1480" width="33.7109375" style="44" customWidth="1"/>
    <col min="1481" max="1481" width="16.5703125" style="44" customWidth="1"/>
    <col min="1482" max="1482" width="10" style="44" customWidth="1"/>
    <col min="1483" max="1483" width="8.5703125" style="44" customWidth="1"/>
    <col min="1484" max="1484" width="5.5703125" style="44" customWidth="1"/>
    <col min="1485" max="1485" width="6.5703125" style="44" customWidth="1"/>
    <col min="1486" max="1486" width="1.7109375" style="44" customWidth="1"/>
    <col min="1487" max="1487" width="11" style="44" bestFit="1" customWidth="1"/>
    <col min="1488" max="1488" width="6.5703125" style="44" customWidth="1"/>
    <col min="1489" max="1489" width="1.7109375" style="44" customWidth="1"/>
    <col min="1490" max="1490" width="11" style="44" bestFit="1" customWidth="1"/>
    <col min="1491" max="1491" width="6.5703125" style="44" customWidth="1"/>
    <col min="1492" max="1492" width="1.7109375" style="44" customWidth="1"/>
    <col min="1493" max="1493" width="11" style="44" bestFit="1" customWidth="1"/>
    <col min="1494" max="1494" width="6.5703125" style="44" customWidth="1"/>
    <col min="1495" max="1495" width="1.7109375" style="44" customWidth="1"/>
    <col min="1496" max="1496" width="11" style="44" bestFit="1" customWidth="1"/>
    <col min="1497" max="1497" width="6.5703125" style="44" customWidth="1"/>
    <col min="1498" max="1498" width="1.7109375" style="44" customWidth="1"/>
    <col min="1499" max="1499" width="11" style="44" bestFit="1" customWidth="1"/>
    <col min="1500" max="1500" width="6.5703125" style="44" customWidth="1"/>
    <col min="1501" max="1501" width="1.7109375" style="44" customWidth="1"/>
    <col min="1502" max="1502" width="11" style="44" bestFit="1" customWidth="1"/>
    <col min="1503" max="1733" width="9.140625" style="44"/>
    <col min="1734" max="1734" width="5.7109375" style="44" customWidth="1"/>
    <col min="1735" max="1735" width="4.7109375" style="44" customWidth="1"/>
    <col min="1736" max="1736" width="33.7109375" style="44" customWidth="1"/>
    <col min="1737" max="1737" width="16.5703125" style="44" customWidth="1"/>
    <col min="1738" max="1738" width="10" style="44" customWidth="1"/>
    <col min="1739" max="1739" width="8.5703125" style="44" customWidth="1"/>
    <col min="1740" max="1740" width="5.5703125" style="44" customWidth="1"/>
    <col min="1741" max="1741" width="6.5703125" style="44" customWidth="1"/>
    <col min="1742" max="1742" width="1.7109375" style="44" customWidth="1"/>
    <col min="1743" max="1743" width="11" style="44" bestFit="1" customWidth="1"/>
    <col min="1744" max="1744" width="6.5703125" style="44" customWidth="1"/>
    <col min="1745" max="1745" width="1.7109375" style="44" customWidth="1"/>
    <col min="1746" max="1746" width="11" style="44" bestFit="1" customWidth="1"/>
    <col min="1747" max="1747" width="6.5703125" style="44" customWidth="1"/>
    <col min="1748" max="1748" width="1.7109375" style="44" customWidth="1"/>
    <col min="1749" max="1749" width="11" style="44" bestFit="1" customWidth="1"/>
    <col min="1750" max="1750" width="6.5703125" style="44" customWidth="1"/>
    <col min="1751" max="1751" width="1.7109375" style="44" customWidth="1"/>
    <col min="1752" max="1752" width="11" style="44" bestFit="1" customWidth="1"/>
    <col min="1753" max="1753" width="6.5703125" style="44" customWidth="1"/>
    <col min="1754" max="1754" width="1.7109375" style="44" customWidth="1"/>
    <col min="1755" max="1755" width="11" style="44" bestFit="1" customWidth="1"/>
    <col min="1756" max="1756" width="6.5703125" style="44" customWidth="1"/>
    <col min="1757" max="1757" width="1.7109375" style="44" customWidth="1"/>
    <col min="1758" max="1758" width="11" style="44" bestFit="1" customWidth="1"/>
    <col min="1759" max="1989" width="9.140625" style="44"/>
    <col min="1990" max="1990" width="5.7109375" style="44" customWidth="1"/>
    <col min="1991" max="1991" width="4.7109375" style="44" customWidth="1"/>
    <col min="1992" max="1992" width="33.7109375" style="44" customWidth="1"/>
    <col min="1993" max="1993" width="16.5703125" style="44" customWidth="1"/>
    <col min="1994" max="1994" width="10" style="44" customWidth="1"/>
    <col min="1995" max="1995" width="8.5703125" style="44" customWidth="1"/>
    <col min="1996" max="1996" width="5.5703125" style="44" customWidth="1"/>
    <col min="1997" max="1997" width="6.5703125" style="44" customWidth="1"/>
    <col min="1998" max="1998" width="1.7109375" style="44" customWidth="1"/>
    <col min="1999" max="1999" width="11" style="44" bestFit="1" customWidth="1"/>
    <col min="2000" max="2000" width="6.5703125" style="44" customWidth="1"/>
    <col min="2001" max="2001" width="1.7109375" style="44" customWidth="1"/>
    <col min="2002" max="2002" width="11" style="44" bestFit="1" customWidth="1"/>
    <col min="2003" max="2003" width="6.5703125" style="44" customWidth="1"/>
    <col min="2004" max="2004" width="1.7109375" style="44" customWidth="1"/>
    <col min="2005" max="2005" width="11" style="44" bestFit="1" customWidth="1"/>
    <col min="2006" max="2006" width="6.5703125" style="44" customWidth="1"/>
    <col min="2007" max="2007" width="1.7109375" style="44" customWidth="1"/>
    <col min="2008" max="2008" width="11" style="44" bestFit="1" customWidth="1"/>
    <col min="2009" max="2009" width="6.5703125" style="44" customWidth="1"/>
    <col min="2010" max="2010" width="1.7109375" style="44" customWidth="1"/>
    <col min="2011" max="2011" width="11" style="44" bestFit="1" customWidth="1"/>
    <col min="2012" max="2012" width="6.5703125" style="44" customWidth="1"/>
    <col min="2013" max="2013" width="1.7109375" style="44" customWidth="1"/>
    <col min="2014" max="2014" width="11" style="44" bestFit="1" customWidth="1"/>
    <col min="2015" max="2245" width="9.140625" style="44"/>
    <col min="2246" max="2246" width="5.7109375" style="44" customWidth="1"/>
    <col min="2247" max="2247" width="4.7109375" style="44" customWidth="1"/>
    <col min="2248" max="2248" width="33.7109375" style="44" customWidth="1"/>
    <col min="2249" max="2249" width="16.5703125" style="44" customWidth="1"/>
    <col min="2250" max="2250" width="10" style="44" customWidth="1"/>
    <col min="2251" max="2251" width="8.5703125" style="44" customWidth="1"/>
    <col min="2252" max="2252" width="5.5703125" style="44" customWidth="1"/>
    <col min="2253" max="2253" width="6.5703125" style="44" customWidth="1"/>
    <col min="2254" max="2254" width="1.7109375" style="44" customWidth="1"/>
    <col min="2255" max="2255" width="11" style="44" bestFit="1" customWidth="1"/>
    <col min="2256" max="2256" width="6.5703125" style="44" customWidth="1"/>
    <col min="2257" max="2257" width="1.7109375" style="44" customWidth="1"/>
    <col min="2258" max="2258" width="11" style="44" bestFit="1" customWidth="1"/>
    <col min="2259" max="2259" width="6.5703125" style="44" customWidth="1"/>
    <col min="2260" max="2260" width="1.7109375" style="44" customWidth="1"/>
    <col min="2261" max="2261" width="11" style="44" bestFit="1" customWidth="1"/>
    <col min="2262" max="2262" width="6.5703125" style="44" customWidth="1"/>
    <col min="2263" max="2263" width="1.7109375" style="44" customWidth="1"/>
    <col min="2264" max="2264" width="11" style="44" bestFit="1" customWidth="1"/>
    <col min="2265" max="2265" width="6.5703125" style="44" customWidth="1"/>
    <col min="2266" max="2266" width="1.7109375" style="44" customWidth="1"/>
    <col min="2267" max="2267" width="11" style="44" bestFit="1" customWidth="1"/>
    <col min="2268" max="2268" width="6.5703125" style="44" customWidth="1"/>
    <col min="2269" max="2269" width="1.7109375" style="44" customWidth="1"/>
    <col min="2270" max="2270" width="11" style="44" bestFit="1" customWidth="1"/>
    <col min="2271" max="2501" width="9.140625" style="44"/>
    <col min="2502" max="2502" width="5.7109375" style="44" customWidth="1"/>
    <col min="2503" max="2503" width="4.7109375" style="44" customWidth="1"/>
    <col min="2504" max="2504" width="33.7109375" style="44" customWidth="1"/>
    <col min="2505" max="2505" width="16.5703125" style="44" customWidth="1"/>
    <col min="2506" max="2506" width="10" style="44" customWidth="1"/>
    <col min="2507" max="2507" width="8.5703125" style="44" customWidth="1"/>
    <col min="2508" max="2508" width="5.5703125" style="44" customWidth="1"/>
    <col min="2509" max="2509" width="6.5703125" style="44" customWidth="1"/>
    <col min="2510" max="2510" width="1.7109375" style="44" customWidth="1"/>
    <col min="2511" max="2511" width="11" style="44" bestFit="1" customWidth="1"/>
    <col min="2512" max="2512" width="6.5703125" style="44" customWidth="1"/>
    <col min="2513" max="2513" width="1.7109375" style="44" customWidth="1"/>
    <col min="2514" max="2514" width="11" style="44" bestFit="1" customWidth="1"/>
    <col min="2515" max="2515" width="6.5703125" style="44" customWidth="1"/>
    <col min="2516" max="2516" width="1.7109375" style="44" customWidth="1"/>
    <col min="2517" max="2517" width="11" style="44" bestFit="1" customWidth="1"/>
    <col min="2518" max="2518" width="6.5703125" style="44" customWidth="1"/>
    <col min="2519" max="2519" width="1.7109375" style="44" customWidth="1"/>
    <col min="2520" max="2520" width="11" style="44" bestFit="1" customWidth="1"/>
    <col min="2521" max="2521" width="6.5703125" style="44" customWidth="1"/>
    <col min="2522" max="2522" width="1.7109375" style="44" customWidth="1"/>
    <col min="2523" max="2523" width="11" style="44" bestFit="1" customWidth="1"/>
    <col min="2524" max="2524" width="6.5703125" style="44" customWidth="1"/>
    <col min="2525" max="2525" width="1.7109375" style="44" customWidth="1"/>
    <col min="2526" max="2526" width="11" style="44" bestFit="1" customWidth="1"/>
    <col min="2527" max="2757" width="9.140625" style="44"/>
    <col min="2758" max="2758" width="5.7109375" style="44" customWidth="1"/>
    <col min="2759" max="2759" width="4.7109375" style="44" customWidth="1"/>
    <col min="2760" max="2760" width="33.7109375" style="44" customWidth="1"/>
    <col min="2761" max="2761" width="16.5703125" style="44" customWidth="1"/>
    <col min="2762" max="2762" width="10" style="44" customWidth="1"/>
    <col min="2763" max="2763" width="8.5703125" style="44" customWidth="1"/>
    <col min="2764" max="2764" width="5.5703125" style="44" customWidth="1"/>
    <col min="2765" max="2765" width="6.5703125" style="44" customWidth="1"/>
    <col min="2766" max="2766" width="1.7109375" style="44" customWidth="1"/>
    <col min="2767" max="2767" width="11" style="44" bestFit="1" customWidth="1"/>
    <col min="2768" max="2768" width="6.5703125" style="44" customWidth="1"/>
    <col min="2769" max="2769" width="1.7109375" style="44" customWidth="1"/>
    <col min="2770" max="2770" width="11" style="44" bestFit="1" customWidth="1"/>
    <col min="2771" max="2771" width="6.5703125" style="44" customWidth="1"/>
    <col min="2772" max="2772" width="1.7109375" style="44" customWidth="1"/>
    <col min="2773" max="2773" width="11" style="44" bestFit="1" customWidth="1"/>
    <col min="2774" max="2774" width="6.5703125" style="44" customWidth="1"/>
    <col min="2775" max="2775" width="1.7109375" style="44" customWidth="1"/>
    <col min="2776" max="2776" width="11" style="44" bestFit="1" customWidth="1"/>
    <col min="2777" max="2777" width="6.5703125" style="44" customWidth="1"/>
    <col min="2778" max="2778" width="1.7109375" style="44" customWidth="1"/>
    <col min="2779" max="2779" width="11" style="44" bestFit="1" customWidth="1"/>
    <col min="2780" max="2780" width="6.5703125" style="44" customWidth="1"/>
    <col min="2781" max="2781" width="1.7109375" style="44" customWidth="1"/>
    <col min="2782" max="2782" width="11" style="44" bestFit="1" customWidth="1"/>
    <col min="2783" max="3013" width="9.140625" style="44"/>
    <col min="3014" max="3014" width="5.7109375" style="44" customWidth="1"/>
    <col min="3015" max="3015" width="4.7109375" style="44" customWidth="1"/>
    <col min="3016" max="3016" width="33.7109375" style="44" customWidth="1"/>
    <col min="3017" max="3017" width="16.5703125" style="44" customWidth="1"/>
    <col min="3018" max="3018" width="10" style="44" customWidth="1"/>
    <col min="3019" max="3019" width="8.5703125" style="44" customWidth="1"/>
    <col min="3020" max="3020" width="5.5703125" style="44" customWidth="1"/>
    <col min="3021" max="3021" width="6.5703125" style="44" customWidth="1"/>
    <col min="3022" max="3022" width="1.7109375" style="44" customWidth="1"/>
    <col min="3023" max="3023" width="11" style="44" bestFit="1" customWidth="1"/>
    <col min="3024" max="3024" width="6.5703125" style="44" customWidth="1"/>
    <col min="3025" max="3025" width="1.7109375" style="44" customWidth="1"/>
    <col min="3026" max="3026" width="11" style="44" bestFit="1" customWidth="1"/>
    <col min="3027" max="3027" width="6.5703125" style="44" customWidth="1"/>
    <col min="3028" max="3028" width="1.7109375" style="44" customWidth="1"/>
    <col min="3029" max="3029" width="11" style="44" bestFit="1" customWidth="1"/>
    <col min="3030" max="3030" width="6.5703125" style="44" customWidth="1"/>
    <col min="3031" max="3031" width="1.7109375" style="44" customWidth="1"/>
    <col min="3032" max="3032" width="11" style="44" bestFit="1" customWidth="1"/>
    <col min="3033" max="3033" width="6.5703125" style="44" customWidth="1"/>
    <col min="3034" max="3034" width="1.7109375" style="44" customWidth="1"/>
    <col min="3035" max="3035" width="11" style="44" bestFit="1" customWidth="1"/>
    <col min="3036" max="3036" width="6.5703125" style="44" customWidth="1"/>
    <col min="3037" max="3037" width="1.7109375" style="44" customWidth="1"/>
    <col min="3038" max="3038" width="11" style="44" bestFit="1" customWidth="1"/>
    <col min="3039" max="3269" width="9.140625" style="44"/>
    <col min="3270" max="3270" width="5.7109375" style="44" customWidth="1"/>
    <col min="3271" max="3271" width="4.7109375" style="44" customWidth="1"/>
    <col min="3272" max="3272" width="33.7109375" style="44" customWidth="1"/>
    <col min="3273" max="3273" width="16.5703125" style="44" customWidth="1"/>
    <col min="3274" max="3274" width="10" style="44" customWidth="1"/>
    <col min="3275" max="3275" width="8.5703125" style="44" customWidth="1"/>
    <col min="3276" max="3276" width="5.5703125" style="44" customWidth="1"/>
    <col min="3277" max="3277" width="6.5703125" style="44" customWidth="1"/>
    <col min="3278" max="3278" width="1.7109375" style="44" customWidth="1"/>
    <col min="3279" max="3279" width="11" style="44" bestFit="1" customWidth="1"/>
    <col min="3280" max="3280" width="6.5703125" style="44" customWidth="1"/>
    <col min="3281" max="3281" width="1.7109375" style="44" customWidth="1"/>
    <col min="3282" max="3282" width="11" style="44" bestFit="1" customWidth="1"/>
    <col min="3283" max="3283" width="6.5703125" style="44" customWidth="1"/>
    <col min="3284" max="3284" width="1.7109375" style="44" customWidth="1"/>
    <col min="3285" max="3285" width="11" style="44" bestFit="1" customWidth="1"/>
    <col min="3286" max="3286" width="6.5703125" style="44" customWidth="1"/>
    <col min="3287" max="3287" width="1.7109375" style="44" customWidth="1"/>
    <col min="3288" max="3288" width="11" style="44" bestFit="1" customWidth="1"/>
    <col min="3289" max="3289" width="6.5703125" style="44" customWidth="1"/>
    <col min="3290" max="3290" width="1.7109375" style="44" customWidth="1"/>
    <col min="3291" max="3291" width="11" style="44" bestFit="1" customWidth="1"/>
    <col min="3292" max="3292" width="6.5703125" style="44" customWidth="1"/>
    <col min="3293" max="3293" width="1.7109375" style="44" customWidth="1"/>
    <col min="3294" max="3294" width="11" style="44" bestFit="1" customWidth="1"/>
    <col min="3295" max="3525" width="9.140625" style="44"/>
    <col min="3526" max="3526" width="5.7109375" style="44" customWidth="1"/>
    <col min="3527" max="3527" width="4.7109375" style="44" customWidth="1"/>
    <col min="3528" max="3528" width="33.7109375" style="44" customWidth="1"/>
    <col min="3529" max="3529" width="16.5703125" style="44" customWidth="1"/>
    <col min="3530" max="3530" width="10" style="44" customWidth="1"/>
    <col min="3531" max="3531" width="8.5703125" style="44" customWidth="1"/>
    <col min="3532" max="3532" width="5.5703125" style="44" customWidth="1"/>
    <col min="3533" max="3533" width="6.5703125" style="44" customWidth="1"/>
    <col min="3534" max="3534" width="1.7109375" style="44" customWidth="1"/>
    <col min="3535" max="3535" width="11" style="44" bestFit="1" customWidth="1"/>
    <col min="3536" max="3536" width="6.5703125" style="44" customWidth="1"/>
    <col min="3537" max="3537" width="1.7109375" style="44" customWidth="1"/>
    <col min="3538" max="3538" width="11" style="44" bestFit="1" customWidth="1"/>
    <col min="3539" max="3539" width="6.5703125" style="44" customWidth="1"/>
    <col min="3540" max="3540" width="1.7109375" style="44" customWidth="1"/>
    <col min="3541" max="3541" width="11" style="44" bestFit="1" customWidth="1"/>
    <col min="3542" max="3542" width="6.5703125" style="44" customWidth="1"/>
    <col min="3543" max="3543" width="1.7109375" style="44" customWidth="1"/>
    <col min="3544" max="3544" width="11" style="44" bestFit="1" customWidth="1"/>
    <col min="3545" max="3545" width="6.5703125" style="44" customWidth="1"/>
    <col min="3546" max="3546" width="1.7109375" style="44" customWidth="1"/>
    <col min="3547" max="3547" width="11" style="44" bestFit="1" customWidth="1"/>
    <col min="3548" max="3548" width="6.5703125" style="44" customWidth="1"/>
    <col min="3549" max="3549" width="1.7109375" style="44" customWidth="1"/>
    <col min="3550" max="3550" width="11" style="44" bestFit="1" customWidth="1"/>
    <col min="3551" max="3781" width="9.140625" style="44"/>
    <col min="3782" max="3782" width="5.7109375" style="44" customWidth="1"/>
    <col min="3783" max="3783" width="4.7109375" style="44" customWidth="1"/>
    <col min="3784" max="3784" width="33.7109375" style="44" customWidth="1"/>
    <col min="3785" max="3785" width="16.5703125" style="44" customWidth="1"/>
    <col min="3786" max="3786" width="10" style="44" customWidth="1"/>
    <col min="3787" max="3787" width="8.5703125" style="44" customWidth="1"/>
    <col min="3788" max="3788" width="5.5703125" style="44" customWidth="1"/>
    <col min="3789" max="3789" width="6.5703125" style="44" customWidth="1"/>
    <col min="3790" max="3790" width="1.7109375" style="44" customWidth="1"/>
    <col min="3791" max="3791" width="11" style="44" bestFit="1" customWidth="1"/>
    <col min="3792" max="3792" width="6.5703125" style="44" customWidth="1"/>
    <col min="3793" max="3793" width="1.7109375" style="44" customWidth="1"/>
    <col min="3794" max="3794" width="11" style="44" bestFit="1" customWidth="1"/>
    <col min="3795" max="3795" width="6.5703125" style="44" customWidth="1"/>
    <col min="3796" max="3796" width="1.7109375" style="44" customWidth="1"/>
    <col min="3797" max="3797" width="11" style="44" bestFit="1" customWidth="1"/>
    <col min="3798" max="3798" width="6.5703125" style="44" customWidth="1"/>
    <col min="3799" max="3799" width="1.7109375" style="44" customWidth="1"/>
    <col min="3800" max="3800" width="11" style="44" bestFit="1" customWidth="1"/>
    <col min="3801" max="3801" width="6.5703125" style="44" customWidth="1"/>
    <col min="3802" max="3802" width="1.7109375" style="44" customWidth="1"/>
    <col min="3803" max="3803" width="11" style="44" bestFit="1" customWidth="1"/>
    <col min="3804" max="3804" width="6.5703125" style="44" customWidth="1"/>
    <col min="3805" max="3805" width="1.7109375" style="44" customWidth="1"/>
    <col min="3806" max="3806" width="11" style="44" bestFit="1" customWidth="1"/>
    <col min="3807" max="4037" width="9.140625" style="44"/>
    <col min="4038" max="4038" width="5.7109375" style="44" customWidth="1"/>
    <col min="4039" max="4039" width="4.7109375" style="44" customWidth="1"/>
    <col min="4040" max="4040" width="33.7109375" style="44" customWidth="1"/>
    <col min="4041" max="4041" width="16.5703125" style="44" customWidth="1"/>
    <col min="4042" max="4042" width="10" style="44" customWidth="1"/>
    <col min="4043" max="4043" width="8.5703125" style="44" customWidth="1"/>
    <col min="4044" max="4044" width="5.5703125" style="44" customWidth="1"/>
    <col min="4045" max="4045" width="6.5703125" style="44" customWidth="1"/>
    <col min="4046" max="4046" width="1.7109375" style="44" customWidth="1"/>
    <col min="4047" max="4047" width="11" style="44" bestFit="1" customWidth="1"/>
    <col min="4048" max="4048" width="6.5703125" style="44" customWidth="1"/>
    <col min="4049" max="4049" width="1.7109375" style="44" customWidth="1"/>
    <col min="4050" max="4050" width="11" style="44" bestFit="1" customWidth="1"/>
    <col min="4051" max="4051" width="6.5703125" style="44" customWidth="1"/>
    <col min="4052" max="4052" width="1.7109375" style="44" customWidth="1"/>
    <col min="4053" max="4053" width="11" style="44" bestFit="1" customWidth="1"/>
    <col min="4054" max="4054" width="6.5703125" style="44" customWidth="1"/>
    <col min="4055" max="4055" width="1.7109375" style="44" customWidth="1"/>
    <col min="4056" max="4056" width="11" style="44" bestFit="1" customWidth="1"/>
    <col min="4057" max="4057" width="6.5703125" style="44" customWidth="1"/>
    <col min="4058" max="4058" width="1.7109375" style="44" customWidth="1"/>
    <col min="4059" max="4059" width="11" style="44" bestFit="1" customWidth="1"/>
    <col min="4060" max="4060" width="6.5703125" style="44" customWidth="1"/>
    <col min="4061" max="4061" width="1.7109375" style="44" customWidth="1"/>
    <col min="4062" max="4062" width="11" style="44" bestFit="1" customWidth="1"/>
    <col min="4063" max="4293" width="9.140625" style="44"/>
    <col min="4294" max="4294" width="5.7109375" style="44" customWidth="1"/>
    <col min="4295" max="4295" width="4.7109375" style="44" customWidth="1"/>
    <col min="4296" max="4296" width="33.7109375" style="44" customWidth="1"/>
    <col min="4297" max="4297" width="16.5703125" style="44" customWidth="1"/>
    <col min="4298" max="4298" width="10" style="44" customWidth="1"/>
    <col min="4299" max="4299" width="8.5703125" style="44" customWidth="1"/>
    <col min="4300" max="4300" width="5.5703125" style="44" customWidth="1"/>
    <col min="4301" max="4301" width="6.5703125" style="44" customWidth="1"/>
    <col min="4302" max="4302" width="1.7109375" style="44" customWidth="1"/>
    <col min="4303" max="4303" width="11" style="44" bestFit="1" customWidth="1"/>
    <col min="4304" max="4304" width="6.5703125" style="44" customWidth="1"/>
    <col min="4305" max="4305" width="1.7109375" style="44" customWidth="1"/>
    <col min="4306" max="4306" width="11" style="44" bestFit="1" customWidth="1"/>
    <col min="4307" max="4307" width="6.5703125" style="44" customWidth="1"/>
    <col min="4308" max="4308" width="1.7109375" style="44" customWidth="1"/>
    <col min="4309" max="4309" width="11" style="44" bestFit="1" customWidth="1"/>
    <col min="4310" max="4310" width="6.5703125" style="44" customWidth="1"/>
    <col min="4311" max="4311" width="1.7109375" style="44" customWidth="1"/>
    <col min="4312" max="4312" width="11" style="44" bestFit="1" customWidth="1"/>
    <col min="4313" max="4313" width="6.5703125" style="44" customWidth="1"/>
    <col min="4314" max="4314" width="1.7109375" style="44" customWidth="1"/>
    <col min="4315" max="4315" width="11" style="44" bestFit="1" customWidth="1"/>
    <col min="4316" max="4316" width="6.5703125" style="44" customWidth="1"/>
    <col min="4317" max="4317" width="1.7109375" style="44" customWidth="1"/>
    <col min="4318" max="4318" width="11" style="44" bestFit="1" customWidth="1"/>
    <col min="4319" max="4549" width="9.140625" style="44"/>
    <col min="4550" max="4550" width="5.7109375" style="44" customWidth="1"/>
    <col min="4551" max="4551" width="4.7109375" style="44" customWidth="1"/>
    <col min="4552" max="4552" width="33.7109375" style="44" customWidth="1"/>
    <col min="4553" max="4553" width="16.5703125" style="44" customWidth="1"/>
    <col min="4554" max="4554" width="10" style="44" customWidth="1"/>
    <col min="4555" max="4555" width="8.5703125" style="44" customWidth="1"/>
    <col min="4556" max="4556" width="5.5703125" style="44" customWidth="1"/>
    <col min="4557" max="4557" width="6.5703125" style="44" customWidth="1"/>
    <col min="4558" max="4558" width="1.7109375" style="44" customWidth="1"/>
    <col min="4559" max="4559" width="11" style="44" bestFit="1" customWidth="1"/>
    <col min="4560" max="4560" width="6.5703125" style="44" customWidth="1"/>
    <col min="4561" max="4561" width="1.7109375" style="44" customWidth="1"/>
    <col min="4562" max="4562" width="11" style="44" bestFit="1" customWidth="1"/>
    <col min="4563" max="4563" width="6.5703125" style="44" customWidth="1"/>
    <col min="4564" max="4564" width="1.7109375" style="44" customWidth="1"/>
    <col min="4565" max="4565" width="11" style="44" bestFit="1" customWidth="1"/>
    <col min="4566" max="4566" width="6.5703125" style="44" customWidth="1"/>
    <col min="4567" max="4567" width="1.7109375" style="44" customWidth="1"/>
    <col min="4568" max="4568" width="11" style="44" bestFit="1" customWidth="1"/>
    <col min="4569" max="4569" width="6.5703125" style="44" customWidth="1"/>
    <col min="4570" max="4570" width="1.7109375" style="44" customWidth="1"/>
    <col min="4571" max="4571" width="11" style="44" bestFit="1" customWidth="1"/>
    <col min="4572" max="4572" width="6.5703125" style="44" customWidth="1"/>
    <col min="4573" max="4573" width="1.7109375" style="44" customWidth="1"/>
    <col min="4574" max="4574" width="11" style="44" bestFit="1" customWidth="1"/>
    <col min="4575" max="4805" width="9.140625" style="44"/>
    <col min="4806" max="4806" width="5.7109375" style="44" customWidth="1"/>
    <col min="4807" max="4807" width="4.7109375" style="44" customWidth="1"/>
    <col min="4808" max="4808" width="33.7109375" style="44" customWidth="1"/>
    <col min="4809" max="4809" width="16.5703125" style="44" customWidth="1"/>
    <col min="4810" max="4810" width="10" style="44" customWidth="1"/>
    <col min="4811" max="4811" width="8.5703125" style="44" customWidth="1"/>
    <col min="4812" max="4812" width="5.5703125" style="44" customWidth="1"/>
    <col min="4813" max="4813" width="6.5703125" style="44" customWidth="1"/>
    <col min="4814" max="4814" width="1.7109375" style="44" customWidth="1"/>
    <col min="4815" max="4815" width="11" style="44" bestFit="1" customWidth="1"/>
    <col min="4816" max="4816" width="6.5703125" style="44" customWidth="1"/>
    <col min="4817" max="4817" width="1.7109375" style="44" customWidth="1"/>
    <col min="4818" max="4818" width="11" style="44" bestFit="1" customWidth="1"/>
    <col min="4819" max="4819" width="6.5703125" style="44" customWidth="1"/>
    <col min="4820" max="4820" width="1.7109375" style="44" customWidth="1"/>
    <col min="4821" max="4821" width="11" style="44" bestFit="1" customWidth="1"/>
    <col min="4822" max="4822" width="6.5703125" style="44" customWidth="1"/>
    <col min="4823" max="4823" width="1.7109375" style="44" customWidth="1"/>
    <col min="4824" max="4824" width="11" style="44" bestFit="1" customWidth="1"/>
    <col min="4825" max="4825" width="6.5703125" style="44" customWidth="1"/>
    <col min="4826" max="4826" width="1.7109375" style="44" customWidth="1"/>
    <col min="4827" max="4827" width="11" style="44" bestFit="1" customWidth="1"/>
    <col min="4828" max="4828" width="6.5703125" style="44" customWidth="1"/>
    <col min="4829" max="4829" width="1.7109375" style="44" customWidth="1"/>
    <col min="4830" max="4830" width="11" style="44" bestFit="1" customWidth="1"/>
    <col min="4831" max="5061" width="9.140625" style="44"/>
    <col min="5062" max="5062" width="5.7109375" style="44" customWidth="1"/>
    <col min="5063" max="5063" width="4.7109375" style="44" customWidth="1"/>
    <col min="5064" max="5064" width="33.7109375" style="44" customWidth="1"/>
    <col min="5065" max="5065" width="16.5703125" style="44" customWidth="1"/>
    <col min="5066" max="5066" width="10" style="44" customWidth="1"/>
    <col min="5067" max="5067" width="8.5703125" style="44" customWidth="1"/>
    <col min="5068" max="5068" width="5.5703125" style="44" customWidth="1"/>
    <col min="5069" max="5069" width="6.5703125" style="44" customWidth="1"/>
    <col min="5070" max="5070" width="1.7109375" style="44" customWidth="1"/>
    <col min="5071" max="5071" width="11" style="44" bestFit="1" customWidth="1"/>
    <col min="5072" max="5072" width="6.5703125" style="44" customWidth="1"/>
    <col min="5073" max="5073" width="1.7109375" style="44" customWidth="1"/>
    <col min="5074" max="5074" width="11" style="44" bestFit="1" customWidth="1"/>
    <col min="5075" max="5075" width="6.5703125" style="44" customWidth="1"/>
    <col min="5076" max="5076" width="1.7109375" style="44" customWidth="1"/>
    <col min="5077" max="5077" width="11" style="44" bestFit="1" customWidth="1"/>
    <col min="5078" max="5078" width="6.5703125" style="44" customWidth="1"/>
    <col min="5079" max="5079" width="1.7109375" style="44" customWidth="1"/>
    <col min="5080" max="5080" width="11" style="44" bestFit="1" customWidth="1"/>
    <col min="5081" max="5081" width="6.5703125" style="44" customWidth="1"/>
    <col min="5082" max="5082" width="1.7109375" style="44" customWidth="1"/>
    <col min="5083" max="5083" width="11" style="44" bestFit="1" customWidth="1"/>
    <col min="5084" max="5084" width="6.5703125" style="44" customWidth="1"/>
    <col min="5085" max="5085" width="1.7109375" style="44" customWidth="1"/>
    <col min="5086" max="5086" width="11" style="44" bestFit="1" customWidth="1"/>
    <col min="5087" max="5317" width="9.140625" style="44"/>
    <col min="5318" max="5318" width="5.7109375" style="44" customWidth="1"/>
    <col min="5319" max="5319" width="4.7109375" style="44" customWidth="1"/>
    <col min="5320" max="5320" width="33.7109375" style="44" customWidth="1"/>
    <col min="5321" max="5321" width="16.5703125" style="44" customWidth="1"/>
    <col min="5322" max="5322" width="10" style="44" customWidth="1"/>
    <col min="5323" max="5323" width="8.5703125" style="44" customWidth="1"/>
    <col min="5324" max="5324" width="5.5703125" style="44" customWidth="1"/>
    <col min="5325" max="5325" width="6.5703125" style="44" customWidth="1"/>
    <col min="5326" max="5326" width="1.7109375" style="44" customWidth="1"/>
    <col min="5327" max="5327" width="11" style="44" bestFit="1" customWidth="1"/>
    <col min="5328" max="5328" width="6.5703125" style="44" customWidth="1"/>
    <col min="5329" max="5329" width="1.7109375" style="44" customWidth="1"/>
    <col min="5330" max="5330" width="11" style="44" bestFit="1" customWidth="1"/>
    <col min="5331" max="5331" width="6.5703125" style="44" customWidth="1"/>
    <col min="5332" max="5332" width="1.7109375" style="44" customWidth="1"/>
    <col min="5333" max="5333" width="11" style="44" bestFit="1" customWidth="1"/>
    <col min="5334" max="5334" width="6.5703125" style="44" customWidth="1"/>
    <col min="5335" max="5335" width="1.7109375" style="44" customWidth="1"/>
    <col min="5336" max="5336" width="11" style="44" bestFit="1" customWidth="1"/>
    <col min="5337" max="5337" width="6.5703125" style="44" customWidth="1"/>
    <col min="5338" max="5338" width="1.7109375" style="44" customWidth="1"/>
    <col min="5339" max="5339" width="11" style="44" bestFit="1" customWidth="1"/>
    <col min="5340" max="5340" width="6.5703125" style="44" customWidth="1"/>
    <col min="5341" max="5341" width="1.7109375" style="44" customWidth="1"/>
    <col min="5342" max="5342" width="11" style="44" bestFit="1" customWidth="1"/>
    <col min="5343" max="5573" width="9.140625" style="44"/>
    <col min="5574" max="5574" width="5.7109375" style="44" customWidth="1"/>
    <col min="5575" max="5575" width="4.7109375" style="44" customWidth="1"/>
    <col min="5576" max="5576" width="33.7109375" style="44" customWidth="1"/>
    <col min="5577" max="5577" width="16.5703125" style="44" customWidth="1"/>
    <col min="5578" max="5578" width="10" style="44" customWidth="1"/>
    <col min="5579" max="5579" width="8.5703125" style="44" customWidth="1"/>
    <col min="5580" max="5580" width="5.5703125" style="44" customWidth="1"/>
    <col min="5581" max="5581" width="6.5703125" style="44" customWidth="1"/>
    <col min="5582" max="5582" width="1.7109375" style="44" customWidth="1"/>
    <col min="5583" max="5583" width="11" style="44" bestFit="1" customWidth="1"/>
    <col min="5584" max="5584" width="6.5703125" style="44" customWidth="1"/>
    <col min="5585" max="5585" width="1.7109375" style="44" customWidth="1"/>
    <col min="5586" max="5586" width="11" style="44" bestFit="1" customWidth="1"/>
    <col min="5587" max="5587" width="6.5703125" style="44" customWidth="1"/>
    <col min="5588" max="5588" width="1.7109375" style="44" customWidth="1"/>
    <col min="5589" max="5589" width="11" style="44" bestFit="1" customWidth="1"/>
    <col min="5590" max="5590" width="6.5703125" style="44" customWidth="1"/>
    <col min="5591" max="5591" width="1.7109375" style="44" customWidth="1"/>
    <col min="5592" max="5592" width="11" style="44" bestFit="1" customWidth="1"/>
    <col min="5593" max="5593" width="6.5703125" style="44" customWidth="1"/>
    <col min="5594" max="5594" width="1.7109375" style="44" customWidth="1"/>
    <col min="5595" max="5595" width="11" style="44" bestFit="1" customWidth="1"/>
    <col min="5596" max="5596" width="6.5703125" style="44" customWidth="1"/>
    <col min="5597" max="5597" width="1.7109375" style="44" customWidth="1"/>
    <col min="5598" max="5598" width="11" style="44" bestFit="1" customWidth="1"/>
    <col min="5599" max="5829" width="9.140625" style="44"/>
    <col min="5830" max="5830" width="5.7109375" style="44" customWidth="1"/>
    <col min="5831" max="5831" width="4.7109375" style="44" customWidth="1"/>
    <col min="5832" max="5832" width="33.7109375" style="44" customWidth="1"/>
    <col min="5833" max="5833" width="16.5703125" style="44" customWidth="1"/>
    <col min="5834" max="5834" width="10" style="44" customWidth="1"/>
    <col min="5835" max="5835" width="8.5703125" style="44" customWidth="1"/>
    <col min="5836" max="5836" width="5.5703125" style="44" customWidth="1"/>
    <col min="5837" max="5837" width="6.5703125" style="44" customWidth="1"/>
    <col min="5838" max="5838" width="1.7109375" style="44" customWidth="1"/>
    <col min="5839" max="5839" width="11" style="44" bestFit="1" customWidth="1"/>
    <col min="5840" max="5840" width="6.5703125" style="44" customWidth="1"/>
    <col min="5841" max="5841" width="1.7109375" style="44" customWidth="1"/>
    <col min="5842" max="5842" width="11" style="44" bestFit="1" customWidth="1"/>
    <col min="5843" max="5843" width="6.5703125" style="44" customWidth="1"/>
    <col min="5844" max="5844" width="1.7109375" style="44" customWidth="1"/>
    <col min="5845" max="5845" width="11" style="44" bestFit="1" customWidth="1"/>
    <col min="5846" max="5846" width="6.5703125" style="44" customWidth="1"/>
    <col min="5847" max="5847" width="1.7109375" style="44" customWidth="1"/>
    <col min="5848" max="5848" width="11" style="44" bestFit="1" customWidth="1"/>
    <col min="5849" max="5849" width="6.5703125" style="44" customWidth="1"/>
    <col min="5850" max="5850" width="1.7109375" style="44" customWidth="1"/>
    <col min="5851" max="5851" width="11" style="44" bestFit="1" customWidth="1"/>
    <col min="5852" max="5852" width="6.5703125" style="44" customWidth="1"/>
    <col min="5853" max="5853" width="1.7109375" style="44" customWidth="1"/>
    <col min="5854" max="5854" width="11" style="44" bestFit="1" customWidth="1"/>
    <col min="5855" max="6085" width="9.140625" style="44"/>
    <col min="6086" max="6086" width="5.7109375" style="44" customWidth="1"/>
    <col min="6087" max="6087" width="4.7109375" style="44" customWidth="1"/>
    <col min="6088" max="6088" width="33.7109375" style="44" customWidth="1"/>
    <col min="6089" max="6089" width="16.5703125" style="44" customWidth="1"/>
    <col min="6090" max="6090" width="10" style="44" customWidth="1"/>
    <col min="6091" max="6091" width="8.5703125" style="44" customWidth="1"/>
    <col min="6092" max="6092" width="5.5703125" style="44" customWidth="1"/>
    <col min="6093" max="6093" width="6.5703125" style="44" customWidth="1"/>
    <col min="6094" max="6094" width="1.7109375" style="44" customWidth="1"/>
    <col min="6095" max="6095" width="11" style="44" bestFit="1" customWidth="1"/>
    <col min="6096" max="6096" width="6.5703125" style="44" customWidth="1"/>
    <col min="6097" max="6097" width="1.7109375" style="44" customWidth="1"/>
    <col min="6098" max="6098" width="11" style="44" bestFit="1" customWidth="1"/>
    <col min="6099" max="6099" width="6.5703125" style="44" customWidth="1"/>
    <col min="6100" max="6100" width="1.7109375" style="44" customWidth="1"/>
    <col min="6101" max="6101" width="11" style="44" bestFit="1" customWidth="1"/>
    <col min="6102" max="6102" width="6.5703125" style="44" customWidth="1"/>
    <col min="6103" max="6103" width="1.7109375" style="44" customWidth="1"/>
    <col min="6104" max="6104" width="11" style="44" bestFit="1" customWidth="1"/>
    <col min="6105" max="6105" width="6.5703125" style="44" customWidth="1"/>
    <col min="6106" max="6106" width="1.7109375" style="44" customWidth="1"/>
    <col min="6107" max="6107" width="11" style="44" bestFit="1" customWidth="1"/>
    <col min="6108" max="6108" width="6.5703125" style="44" customWidth="1"/>
    <col min="6109" max="6109" width="1.7109375" style="44" customWidth="1"/>
    <col min="6110" max="6110" width="11" style="44" bestFit="1" customWidth="1"/>
    <col min="6111" max="6341" width="9.140625" style="44"/>
    <col min="6342" max="6342" width="5.7109375" style="44" customWidth="1"/>
    <col min="6343" max="6343" width="4.7109375" style="44" customWidth="1"/>
    <col min="6344" max="6344" width="33.7109375" style="44" customWidth="1"/>
    <col min="6345" max="6345" width="16.5703125" style="44" customWidth="1"/>
    <col min="6346" max="6346" width="10" style="44" customWidth="1"/>
    <col min="6347" max="6347" width="8.5703125" style="44" customWidth="1"/>
    <col min="6348" max="6348" width="5.5703125" style="44" customWidth="1"/>
    <col min="6349" max="6349" width="6.5703125" style="44" customWidth="1"/>
    <col min="6350" max="6350" width="1.7109375" style="44" customWidth="1"/>
    <col min="6351" max="6351" width="11" style="44" bestFit="1" customWidth="1"/>
    <col min="6352" max="6352" width="6.5703125" style="44" customWidth="1"/>
    <col min="6353" max="6353" width="1.7109375" style="44" customWidth="1"/>
    <col min="6354" max="6354" width="11" style="44" bestFit="1" customWidth="1"/>
    <col min="6355" max="6355" width="6.5703125" style="44" customWidth="1"/>
    <col min="6356" max="6356" width="1.7109375" style="44" customWidth="1"/>
    <col min="6357" max="6357" width="11" style="44" bestFit="1" customWidth="1"/>
    <col min="6358" max="6358" width="6.5703125" style="44" customWidth="1"/>
    <col min="6359" max="6359" width="1.7109375" style="44" customWidth="1"/>
    <col min="6360" max="6360" width="11" style="44" bestFit="1" customWidth="1"/>
    <col min="6361" max="6361" width="6.5703125" style="44" customWidth="1"/>
    <col min="6362" max="6362" width="1.7109375" style="44" customWidth="1"/>
    <col min="6363" max="6363" width="11" style="44" bestFit="1" customWidth="1"/>
    <col min="6364" max="6364" width="6.5703125" style="44" customWidth="1"/>
    <col min="6365" max="6365" width="1.7109375" style="44" customWidth="1"/>
    <col min="6366" max="6366" width="11" style="44" bestFit="1" customWidth="1"/>
    <col min="6367" max="6597" width="9.140625" style="44"/>
    <col min="6598" max="6598" width="5.7109375" style="44" customWidth="1"/>
    <col min="6599" max="6599" width="4.7109375" style="44" customWidth="1"/>
    <col min="6600" max="6600" width="33.7109375" style="44" customWidth="1"/>
    <col min="6601" max="6601" width="16.5703125" style="44" customWidth="1"/>
    <col min="6602" max="6602" width="10" style="44" customWidth="1"/>
    <col min="6603" max="6603" width="8.5703125" style="44" customWidth="1"/>
    <col min="6604" max="6604" width="5.5703125" style="44" customWidth="1"/>
    <col min="6605" max="6605" width="6.5703125" style="44" customWidth="1"/>
    <col min="6606" max="6606" width="1.7109375" style="44" customWidth="1"/>
    <col min="6607" max="6607" width="11" style="44" bestFit="1" customWidth="1"/>
    <col min="6608" max="6608" width="6.5703125" style="44" customWidth="1"/>
    <col min="6609" max="6609" width="1.7109375" style="44" customWidth="1"/>
    <col min="6610" max="6610" width="11" style="44" bestFit="1" customWidth="1"/>
    <col min="6611" max="6611" width="6.5703125" style="44" customWidth="1"/>
    <col min="6612" max="6612" width="1.7109375" style="44" customWidth="1"/>
    <col min="6613" max="6613" width="11" style="44" bestFit="1" customWidth="1"/>
    <col min="6614" max="6614" width="6.5703125" style="44" customWidth="1"/>
    <col min="6615" max="6615" width="1.7109375" style="44" customWidth="1"/>
    <col min="6616" max="6616" width="11" style="44" bestFit="1" customWidth="1"/>
    <col min="6617" max="6617" width="6.5703125" style="44" customWidth="1"/>
    <col min="6618" max="6618" width="1.7109375" style="44" customWidth="1"/>
    <col min="6619" max="6619" width="11" style="44" bestFit="1" customWidth="1"/>
    <col min="6620" max="6620" width="6.5703125" style="44" customWidth="1"/>
    <col min="6621" max="6621" width="1.7109375" style="44" customWidth="1"/>
    <col min="6622" max="6622" width="11" style="44" bestFit="1" customWidth="1"/>
    <col min="6623" max="6853" width="9.140625" style="44"/>
    <col min="6854" max="6854" width="5.7109375" style="44" customWidth="1"/>
    <col min="6855" max="6855" width="4.7109375" style="44" customWidth="1"/>
    <col min="6856" max="6856" width="33.7109375" style="44" customWidth="1"/>
    <col min="6857" max="6857" width="16.5703125" style="44" customWidth="1"/>
    <col min="6858" max="6858" width="10" style="44" customWidth="1"/>
    <col min="6859" max="6859" width="8.5703125" style="44" customWidth="1"/>
    <col min="6860" max="6860" width="5.5703125" style="44" customWidth="1"/>
    <col min="6861" max="6861" width="6.5703125" style="44" customWidth="1"/>
    <col min="6862" max="6862" width="1.7109375" style="44" customWidth="1"/>
    <col min="6863" max="6863" width="11" style="44" bestFit="1" customWidth="1"/>
    <col min="6864" max="6864" width="6.5703125" style="44" customWidth="1"/>
    <col min="6865" max="6865" width="1.7109375" style="44" customWidth="1"/>
    <col min="6866" max="6866" width="11" style="44" bestFit="1" customWidth="1"/>
    <col min="6867" max="6867" width="6.5703125" style="44" customWidth="1"/>
    <col min="6868" max="6868" width="1.7109375" style="44" customWidth="1"/>
    <col min="6869" max="6869" width="11" style="44" bestFit="1" customWidth="1"/>
    <col min="6870" max="6870" width="6.5703125" style="44" customWidth="1"/>
    <col min="6871" max="6871" width="1.7109375" style="44" customWidth="1"/>
    <col min="6872" max="6872" width="11" style="44" bestFit="1" customWidth="1"/>
    <col min="6873" max="6873" width="6.5703125" style="44" customWidth="1"/>
    <col min="6874" max="6874" width="1.7109375" style="44" customWidth="1"/>
    <col min="6875" max="6875" width="11" style="44" bestFit="1" customWidth="1"/>
    <col min="6876" max="6876" width="6.5703125" style="44" customWidth="1"/>
    <col min="6877" max="6877" width="1.7109375" style="44" customWidth="1"/>
    <col min="6878" max="6878" width="11" style="44" bestFit="1" customWidth="1"/>
    <col min="6879" max="7109" width="9.140625" style="44"/>
    <col min="7110" max="7110" width="5.7109375" style="44" customWidth="1"/>
    <col min="7111" max="7111" width="4.7109375" style="44" customWidth="1"/>
    <col min="7112" max="7112" width="33.7109375" style="44" customWidth="1"/>
    <col min="7113" max="7113" width="16.5703125" style="44" customWidth="1"/>
    <col min="7114" max="7114" width="10" style="44" customWidth="1"/>
    <col min="7115" max="7115" width="8.5703125" style="44" customWidth="1"/>
    <col min="7116" max="7116" width="5.5703125" style="44" customWidth="1"/>
    <col min="7117" max="7117" width="6.5703125" style="44" customWidth="1"/>
    <col min="7118" max="7118" width="1.7109375" style="44" customWidth="1"/>
    <col min="7119" max="7119" width="11" style="44" bestFit="1" customWidth="1"/>
    <col min="7120" max="7120" width="6.5703125" style="44" customWidth="1"/>
    <col min="7121" max="7121" width="1.7109375" style="44" customWidth="1"/>
    <col min="7122" max="7122" width="11" style="44" bestFit="1" customWidth="1"/>
    <col min="7123" max="7123" width="6.5703125" style="44" customWidth="1"/>
    <col min="7124" max="7124" width="1.7109375" style="44" customWidth="1"/>
    <col min="7125" max="7125" width="11" style="44" bestFit="1" customWidth="1"/>
    <col min="7126" max="7126" width="6.5703125" style="44" customWidth="1"/>
    <col min="7127" max="7127" width="1.7109375" style="44" customWidth="1"/>
    <col min="7128" max="7128" width="11" style="44" bestFit="1" customWidth="1"/>
    <col min="7129" max="7129" width="6.5703125" style="44" customWidth="1"/>
    <col min="7130" max="7130" width="1.7109375" style="44" customWidth="1"/>
    <col min="7131" max="7131" width="11" style="44" bestFit="1" customWidth="1"/>
    <col min="7132" max="7132" width="6.5703125" style="44" customWidth="1"/>
    <col min="7133" max="7133" width="1.7109375" style="44" customWidth="1"/>
    <col min="7134" max="7134" width="11" style="44" bestFit="1" customWidth="1"/>
    <col min="7135" max="7365" width="9.140625" style="44"/>
    <col min="7366" max="7366" width="5.7109375" style="44" customWidth="1"/>
    <col min="7367" max="7367" width="4.7109375" style="44" customWidth="1"/>
    <col min="7368" max="7368" width="33.7109375" style="44" customWidth="1"/>
    <col min="7369" max="7369" width="16.5703125" style="44" customWidth="1"/>
    <col min="7370" max="7370" width="10" style="44" customWidth="1"/>
    <col min="7371" max="7371" width="8.5703125" style="44" customWidth="1"/>
    <col min="7372" max="7372" width="5.5703125" style="44" customWidth="1"/>
    <col min="7373" max="7373" width="6.5703125" style="44" customWidth="1"/>
    <col min="7374" max="7374" width="1.7109375" style="44" customWidth="1"/>
    <col min="7375" max="7375" width="11" style="44" bestFit="1" customWidth="1"/>
    <col min="7376" max="7376" width="6.5703125" style="44" customWidth="1"/>
    <col min="7377" max="7377" width="1.7109375" style="44" customWidth="1"/>
    <col min="7378" max="7378" width="11" style="44" bestFit="1" customWidth="1"/>
    <col min="7379" max="7379" width="6.5703125" style="44" customWidth="1"/>
    <col min="7380" max="7380" width="1.7109375" style="44" customWidth="1"/>
    <col min="7381" max="7381" width="11" style="44" bestFit="1" customWidth="1"/>
    <col min="7382" max="7382" width="6.5703125" style="44" customWidth="1"/>
    <col min="7383" max="7383" width="1.7109375" style="44" customWidth="1"/>
    <col min="7384" max="7384" width="11" style="44" bestFit="1" customWidth="1"/>
    <col min="7385" max="7385" width="6.5703125" style="44" customWidth="1"/>
    <col min="7386" max="7386" width="1.7109375" style="44" customWidth="1"/>
    <col min="7387" max="7387" width="11" style="44" bestFit="1" customWidth="1"/>
    <col min="7388" max="7388" width="6.5703125" style="44" customWidth="1"/>
    <col min="7389" max="7389" width="1.7109375" style="44" customWidth="1"/>
    <col min="7390" max="7390" width="11" style="44" bestFit="1" customWidth="1"/>
    <col min="7391" max="7621" width="9.140625" style="44"/>
    <col min="7622" max="7622" width="5.7109375" style="44" customWidth="1"/>
    <col min="7623" max="7623" width="4.7109375" style="44" customWidth="1"/>
    <col min="7624" max="7624" width="33.7109375" style="44" customWidth="1"/>
    <col min="7625" max="7625" width="16.5703125" style="44" customWidth="1"/>
    <col min="7626" max="7626" width="10" style="44" customWidth="1"/>
    <col min="7627" max="7627" width="8.5703125" style="44" customWidth="1"/>
    <col min="7628" max="7628" width="5.5703125" style="44" customWidth="1"/>
    <col min="7629" max="7629" width="6.5703125" style="44" customWidth="1"/>
    <col min="7630" max="7630" width="1.7109375" style="44" customWidth="1"/>
    <col min="7631" max="7631" width="11" style="44" bestFit="1" customWidth="1"/>
    <col min="7632" max="7632" width="6.5703125" style="44" customWidth="1"/>
    <col min="7633" max="7633" width="1.7109375" style="44" customWidth="1"/>
    <col min="7634" max="7634" width="11" style="44" bestFit="1" customWidth="1"/>
    <col min="7635" max="7635" width="6.5703125" style="44" customWidth="1"/>
    <col min="7636" max="7636" width="1.7109375" style="44" customWidth="1"/>
    <col min="7637" max="7637" width="11" style="44" bestFit="1" customWidth="1"/>
    <col min="7638" max="7638" width="6.5703125" style="44" customWidth="1"/>
    <col min="7639" max="7639" width="1.7109375" style="44" customWidth="1"/>
    <col min="7640" max="7640" width="11" style="44" bestFit="1" customWidth="1"/>
    <col min="7641" max="7641" width="6.5703125" style="44" customWidth="1"/>
    <col min="7642" max="7642" width="1.7109375" style="44" customWidth="1"/>
    <col min="7643" max="7643" width="11" style="44" bestFit="1" customWidth="1"/>
    <col min="7644" max="7644" width="6.5703125" style="44" customWidth="1"/>
    <col min="7645" max="7645" width="1.7109375" style="44" customWidth="1"/>
    <col min="7646" max="7646" width="11" style="44" bestFit="1" customWidth="1"/>
    <col min="7647" max="7877" width="9.140625" style="44"/>
    <col min="7878" max="7878" width="5.7109375" style="44" customWidth="1"/>
    <col min="7879" max="7879" width="4.7109375" style="44" customWidth="1"/>
    <col min="7880" max="7880" width="33.7109375" style="44" customWidth="1"/>
    <col min="7881" max="7881" width="16.5703125" style="44" customWidth="1"/>
    <col min="7882" max="7882" width="10" style="44" customWidth="1"/>
    <col min="7883" max="7883" width="8.5703125" style="44" customWidth="1"/>
    <col min="7884" max="7884" width="5.5703125" style="44" customWidth="1"/>
    <col min="7885" max="7885" width="6.5703125" style="44" customWidth="1"/>
    <col min="7886" max="7886" width="1.7109375" style="44" customWidth="1"/>
    <col min="7887" max="7887" width="11" style="44" bestFit="1" customWidth="1"/>
    <col min="7888" max="7888" width="6.5703125" style="44" customWidth="1"/>
    <col min="7889" max="7889" width="1.7109375" style="44" customWidth="1"/>
    <col min="7890" max="7890" width="11" style="44" bestFit="1" customWidth="1"/>
    <col min="7891" max="7891" width="6.5703125" style="44" customWidth="1"/>
    <col min="7892" max="7892" width="1.7109375" style="44" customWidth="1"/>
    <col min="7893" max="7893" width="11" style="44" bestFit="1" customWidth="1"/>
    <col min="7894" max="7894" width="6.5703125" style="44" customWidth="1"/>
    <col min="7895" max="7895" width="1.7109375" style="44" customWidth="1"/>
    <col min="7896" max="7896" width="11" style="44" bestFit="1" customWidth="1"/>
    <col min="7897" max="7897" width="6.5703125" style="44" customWidth="1"/>
    <col min="7898" max="7898" width="1.7109375" style="44" customWidth="1"/>
    <col min="7899" max="7899" width="11" style="44" bestFit="1" customWidth="1"/>
    <col min="7900" max="7900" width="6.5703125" style="44" customWidth="1"/>
    <col min="7901" max="7901" width="1.7109375" style="44" customWidth="1"/>
    <col min="7902" max="7902" width="11" style="44" bestFit="1" customWidth="1"/>
    <col min="7903" max="8133" width="9.140625" style="44"/>
    <col min="8134" max="8134" width="5.7109375" style="44" customWidth="1"/>
    <col min="8135" max="8135" width="4.7109375" style="44" customWidth="1"/>
    <col min="8136" max="8136" width="33.7109375" style="44" customWidth="1"/>
    <col min="8137" max="8137" width="16.5703125" style="44" customWidth="1"/>
    <col min="8138" max="8138" width="10" style="44" customWidth="1"/>
    <col min="8139" max="8139" width="8.5703125" style="44" customWidth="1"/>
    <col min="8140" max="8140" width="5.5703125" style="44" customWidth="1"/>
    <col min="8141" max="8141" width="6.5703125" style="44" customWidth="1"/>
    <col min="8142" max="8142" width="1.7109375" style="44" customWidth="1"/>
    <col min="8143" max="8143" width="11" style="44" bestFit="1" customWidth="1"/>
    <col min="8144" max="8144" width="6.5703125" style="44" customWidth="1"/>
    <col min="8145" max="8145" width="1.7109375" style="44" customWidth="1"/>
    <col min="8146" max="8146" width="11" style="44" bestFit="1" customWidth="1"/>
    <col min="8147" max="8147" width="6.5703125" style="44" customWidth="1"/>
    <col min="8148" max="8148" width="1.7109375" style="44" customWidth="1"/>
    <col min="8149" max="8149" width="11" style="44" bestFit="1" customWidth="1"/>
    <col min="8150" max="8150" width="6.5703125" style="44" customWidth="1"/>
    <col min="8151" max="8151" width="1.7109375" style="44" customWidth="1"/>
    <col min="8152" max="8152" width="11" style="44" bestFit="1" customWidth="1"/>
    <col min="8153" max="8153" width="6.5703125" style="44" customWidth="1"/>
    <col min="8154" max="8154" width="1.7109375" style="44" customWidth="1"/>
    <col min="8155" max="8155" width="11" style="44" bestFit="1" customWidth="1"/>
    <col min="8156" max="8156" width="6.5703125" style="44" customWidth="1"/>
    <col min="8157" max="8157" width="1.7109375" style="44" customWidth="1"/>
    <col min="8158" max="8158" width="11" style="44" bestFit="1" customWidth="1"/>
    <col min="8159" max="8389" width="9.140625" style="44"/>
    <col min="8390" max="8390" width="5.7109375" style="44" customWidth="1"/>
    <col min="8391" max="8391" width="4.7109375" style="44" customWidth="1"/>
    <col min="8392" max="8392" width="33.7109375" style="44" customWidth="1"/>
    <col min="8393" max="8393" width="16.5703125" style="44" customWidth="1"/>
    <col min="8394" max="8394" width="10" style="44" customWidth="1"/>
    <col min="8395" max="8395" width="8.5703125" style="44" customWidth="1"/>
    <col min="8396" max="8396" width="5.5703125" style="44" customWidth="1"/>
    <col min="8397" max="8397" width="6.5703125" style="44" customWidth="1"/>
    <col min="8398" max="8398" width="1.7109375" style="44" customWidth="1"/>
    <col min="8399" max="8399" width="11" style="44" bestFit="1" customWidth="1"/>
    <col min="8400" max="8400" width="6.5703125" style="44" customWidth="1"/>
    <col min="8401" max="8401" width="1.7109375" style="44" customWidth="1"/>
    <col min="8402" max="8402" width="11" style="44" bestFit="1" customWidth="1"/>
    <col min="8403" max="8403" width="6.5703125" style="44" customWidth="1"/>
    <col min="8404" max="8404" width="1.7109375" style="44" customWidth="1"/>
    <col min="8405" max="8405" width="11" style="44" bestFit="1" customWidth="1"/>
    <col min="8406" max="8406" width="6.5703125" style="44" customWidth="1"/>
    <col min="8407" max="8407" width="1.7109375" style="44" customWidth="1"/>
    <col min="8408" max="8408" width="11" style="44" bestFit="1" customWidth="1"/>
    <col min="8409" max="8409" width="6.5703125" style="44" customWidth="1"/>
    <col min="8410" max="8410" width="1.7109375" style="44" customWidth="1"/>
    <col min="8411" max="8411" width="11" style="44" bestFit="1" customWidth="1"/>
    <col min="8412" max="8412" width="6.5703125" style="44" customWidth="1"/>
    <col min="8413" max="8413" width="1.7109375" style="44" customWidth="1"/>
    <col min="8414" max="8414" width="11" style="44" bestFit="1" customWidth="1"/>
    <col min="8415" max="8645" width="9.140625" style="44"/>
    <col min="8646" max="8646" width="5.7109375" style="44" customWidth="1"/>
    <col min="8647" max="8647" width="4.7109375" style="44" customWidth="1"/>
    <col min="8648" max="8648" width="33.7109375" style="44" customWidth="1"/>
    <col min="8649" max="8649" width="16.5703125" style="44" customWidth="1"/>
    <col min="8650" max="8650" width="10" style="44" customWidth="1"/>
    <col min="8651" max="8651" width="8.5703125" style="44" customWidth="1"/>
    <col min="8652" max="8652" width="5.5703125" style="44" customWidth="1"/>
    <col min="8653" max="8653" width="6.5703125" style="44" customWidth="1"/>
    <col min="8654" max="8654" width="1.7109375" style="44" customWidth="1"/>
    <col min="8655" max="8655" width="11" style="44" bestFit="1" customWidth="1"/>
    <col min="8656" max="8656" width="6.5703125" style="44" customWidth="1"/>
    <col min="8657" max="8657" width="1.7109375" style="44" customWidth="1"/>
    <col min="8658" max="8658" width="11" style="44" bestFit="1" customWidth="1"/>
    <col min="8659" max="8659" width="6.5703125" style="44" customWidth="1"/>
    <col min="8660" max="8660" width="1.7109375" style="44" customWidth="1"/>
    <col min="8661" max="8661" width="11" style="44" bestFit="1" customWidth="1"/>
    <col min="8662" max="8662" width="6.5703125" style="44" customWidth="1"/>
    <col min="8663" max="8663" width="1.7109375" style="44" customWidth="1"/>
    <col min="8664" max="8664" width="11" style="44" bestFit="1" customWidth="1"/>
    <col min="8665" max="8665" width="6.5703125" style="44" customWidth="1"/>
    <col min="8666" max="8666" width="1.7109375" style="44" customWidth="1"/>
    <col min="8667" max="8667" width="11" style="44" bestFit="1" customWidth="1"/>
    <col min="8668" max="8668" width="6.5703125" style="44" customWidth="1"/>
    <col min="8669" max="8669" width="1.7109375" style="44" customWidth="1"/>
    <col min="8670" max="8670" width="11" style="44" bestFit="1" customWidth="1"/>
    <col min="8671" max="8901" width="9.140625" style="44"/>
    <col min="8902" max="8902" width="5.7109375" style="44" customWidth="1"/>
    <col min="8903" max="8903" width="4.7109375" style="44" customWidth="1"/>
    <col min="8904" max="8904" width="33.7109375" style="44" customWidth="1"/>
    <col min="8905" max="8905" width="16.5703125" style="44" customWidth="1"/>
    <col min="8906" max="8906" width="10" style="44" customWidth="1"/>
    <col min="8907" max="8907" width="8.5703125" style="44" customWidth="1"/>
    <col min="8908" max="8908" width="5.5703125" style="44" customWidth="1"/>
    <col min="8909" max="8909" width="6.5703125" style="44" customWidth="1"/>
    <col min="8910" max="8910" width="1.7109375" style="44" customWidth="1"/>
    <col min="8911" max="8911" width="11" style="44" bestFit="1" customWidth="1"/>
    <col min="8912" max="8912" width="6.5703125" style="44" customWidth="1"/>
    <col min="8913" max="8913" width="1.7109375" style="44" customWidth="1"/>
    <col min="8914" max="8914" width="11" style="44" bestFit="1" customWidth="1"/>
    <col min="8915" max="8915" width="6.5703125" style="44" customWidth="1"/>
    <col min="8916" max="8916" width="1.7109375" style="44" customWidth="1"/>
    <col min="8917" max="8917" width="11" style="44" bestFit="1" customWidth="1"/>
    <col min="8918" max="8918" width="6.5703125" style="44" customWidth="1"/>
    <col min="8919" max="8919" width="1.7109375" style="44" customWidth="1"/>
    <col min="8920" max="8920" width="11" style="44" bestFit="1" customWidth="1"/>
    <col min="8921" max="8921" width="6.5703125" style="44" customWidth="1"/>
    <col min="8922" max="8922" width="1.7109375" style="44" customWidth="1"/>
    <col min="8923" max="8923" width="11" style="44" bestFit="1" customWidth="1"/>
    <col min="8924" max="8924" width="6.5703125" style="44" customWidth="1"/>
    <col min="8925" max="8925" width="1.7109375" style="44" customWidth="1"/>
    <col min="8926" max="8926" width="11" style="44" bestFit="1" customWidth="1"/>
    <col min="8927" max="9157" width="9.140625" style="44"/>
    <col min="9158" max="9158" width="5.7109375" style="44" customWidth="1"/>
    <col min="9159" max="9159" width="4.7109375" style="44" customWidth="1"/>
    <col min="9160" max="9160" width="33.7109375" style="44" customWidth="1"/>
    <col min="9161" max="9161" width="16.5703125" style="44" customWidth="1"/>
    <col min="9162" max="9162" width="10" style="44" customWidth="1"/>
    <col min="9163" max="9163" width="8.5703125" style="44" customWidth="1"/>
    <col min="9164" max="9164" width="5.5703125" style="44" customWidth="1"/>
    <col min="9165" max="9165" width="6.5703125" style="44" customWidth="1"/>
    <col min="9166" max="9166" width="1.7109375" style="44" customWidth="1"/>
    <col min="9167" max="9167" width="11" style="44" bestFit="1" customWidth="1"/>
    <col min="9168" max="9168" width="6.5703125" style="44" customWidth="1"/>
    <col min="9169" max="9169" width="1.7109375" style="44" customWidth="1"/>
    <col min="9170" max="9170" width="11" style="44" bestFit="1" customWidth="1"/>
    <col min="9171" max="9171" width="6.5703125" style="44" customWidth="1"/>
    <col min="9172" max="9172" width="1.7109375" style="44" customWidth="1"/>
    <col min="9173" max="9173" width="11" style="44" bestFit="1" customWidth="1"/>
    <col min="9174" max="9174" width="6.5703125" style="44" customWidth="1"/>
    <col min="9175" max="9175" width="1.7109375" style="44" customWidth="1"/>
    <col min="9176" max="9176" width="11" style="44" bestFit="1" customWidth="1"/>
    <col min="9177" max="9177" width="6.5703125" style="44" customWidth="1"/>
    <col min="9178" max="9178" width="1.7109375" style="44" customWidth="1"/>
    <col min="9179" max="9179" width="11" style="44" bestFit="1" customWidth="1"/>
    <col min="9180" max="9180" width="6.5703125" style="44" customWidth="1"/>
    <col min="9181" max="9181" width="1.7109375" style="44" customWidth="1"/>
    <col min="9182" max="9182" width="11" style="44" bestFit="1" customWidth="1"/>
    <col min="9183" max="9413" width="9.140625" style="44"/>
    <col min="9414" max="9414" width="5.7109375" style="44" customWidth="1"/>
    <col min="9415" max="9415" width="4.7109375" style="44" customWidth="1"/>
    <col min="9416" max="9416" width="33.7109375" style="44" customWidth="1"/>
    <col min="9417" max="9417" width="16.5703125" style="44" customWidth="1"/>
    <col min="9418" max="9418" width="10" style="44" customWidth="1"/>
    <col min="9419" max="9419" width="8.5703125" style="44" customWidth="1"/>
    <col min="9420" max="9420" width="5.5703125" style="44" customWidth="1"/>
    <col min="9421" max="9421" width="6.5703125" style="44" customWidth="1"/>
    <col min="9422" max="9422" width="1.7109375" style="44" customWidth="1"/>
    <col min="9423" max="9423" width="11" style="44" bestFit="1" customWidth="1"/>
    <col min="9424" max="9424" width="6.5703125" style="44" customWidth="1"/>
    <col min="9425" max="9425" width="1.7109375" style="44" customWidth="1"/>
    <col min="9426" max="9426" width="11" style="44" bestFit="1" customWidth="1"/>
    <col min="9427" max="9427" width="6.5703125" style="44" customWidth="1"/>
    <col min="9428" max="9428" width="1.7109375" style="44" customWidth="1"/>
    <col min="9429" max="9429" width="11" style="44" bestFit="1" customWidth="1"/>
    <col min="9430" max="9430" width="6.5703125" style="44" customWidth="1"/>
    <col min="9431" max="9431" width="1.7109375" style="44" customWidth="1"/>
    <col min="9432" max="9432" width="11" style="44" bestFit="1" customWidth="1"/>
    <col min="9433" max="9433" width="6.5703125" style="44" customWidth="1"/>
    <col min="9434" max="9434" width="1.7109375" style="44" customWidth="1"/>
    <col min="9435" max="9435" width="11" style="44" bestFit="1" customWidth="1"/>
    <col min="9436" max="9436" width="6.5703125" style="44" customWidth="1"/>
    <col min="9437" max="9437" width="1.7109375" style="44" customWidth="1"/>
    <col min="9438" max="9438" width="11" style="44" bestFit="1" customWidth="1"/>
    <col min="9439" max="9669" width="9.140625" style="44"/>
    <col min="9670" max="9670" width="5.7109375" style="44" customWidth="1"/>
    <col min="9671" max="9671" width="4.7109375" style="44" customWidth="1"/>
    <col min="9672" max="9672" width="33.7109375" style="44" customWidth="1"/>
    <col min="9673" max="9673" width="16.5703125" style="44" customWidth="1"/>
    <col min="9674" max="9674" width="10" style="44" customWidth="1"/>
    <col min="9675" max="9675" width="8.5703125" style="44" customWidth="1"/>
    <col min="9676" max="9676" width="5.5703125" style="44" customWidth="1"/>
    <col min="9677" max="9677" width="6.5703125" style="44" customWidth="1"/>
    <col min="9678" max="9678" width="1.7109375" style="44" customWidth="1"/>
    <col min="9679" max="9679" width="11" style="44" bestFit="1" customWidth="1"/>
    <col min="9680" max="9680" width="6.5703125" style="44" customWidth="1"/>
    <col min="9681" max="9681" width="1.7109375" style="44" customWidth="1"/>
    <col min="9682" max="9682" width="11" style="44" bestFit="1" customWidth="1"/>
    <col min="9683" max="9683" width="6.5703125" style="44" customWidth="1"/>
    <col min="9684" max="9684" width="1.7109375" style="44" customWidth="1"/>
    <col min="9685" max="9685" width="11" style="44" bestFit="1" customWidth="1"/>
    <col min="9686" max="9686" width="6.5703125" style="44" customWidth="1"/>
    <col min="9687" max="9687" width="1.7109375" style="44" customWidth="1"/>
    <col min="9688" max="9688" width="11" style="44" bestFit="1" customWidth="1"/>
    <col min="9689" max="9689" width="6.5703125" style="44" customWidth="1"/>
    <col min="9690" max="9690" width="1.7109375" style="44" customWidth="1"/>
    <col min="9691" max="9691" width="11" style="44" bestFit="1" customWidth="1"/>
    <col min="9692" max="9692" width="6.5703125" style="44" customWidth="1"/>
    <col min="9693" max="9693" width="1.7109375" style="44" customWidth="1"/>
    <col min="9694" max="9694" width="11" style="44" bestFit="1" customWidth="1"/>
    <col min="9695" max="9925" width="9.140625" style="44"/>
    <col min="9926" max="9926" width="5.7109375" style="44" customWidth="1"/>
    <col min="9927" max="9927" width="4.7109375" style="44" customWidth="1"/>
    <col min="9928" max="9928" width="33.7109375" style="44" customWidth="1"/>
    <col min="9929" max="9929" width="16.5703125" style="44" customWidth="1"/>
    <col min="9930" max="9930" width="10" style="44" customWidth="1"/>
    <col min="9931" max="9931" width="8.5703125" style="44" customWidth="1"/>
    <col min="9932" max="9932" width="5.5703125" style="44" customWidth="1"/>
    <col min="9933" max="9933" width="6.5703125" style="44" customWidth="1"/>
    <col min="9934" max="9934" width="1.7109375" style="44" customWidth="1"/>
    <col min="9935" max="9935" width="11" style="44" bestFit="1" customWidth="1"/>
    <col min="9936" max="9936" width="6.5703125" style="44" customWidth="1"/>
    <col min="9937" max="9937" width="1.7109375" style="44" customWidth="1"/>
    <col min="9938" max="9938" width="11" style="44" bestFit="1" customWidth="1"/>
    <col min="9939" max="9939" width="6.5703125" style="44" customWidth="1"/>
    <col min="9940" max="9940" width="1.7109375" style="44" customWidth="1"/>
    <col min="9941" max="9941" width="11" style="44" bestFit="1" customWidth="1"/>
    <col min="9942" max="9942" width="6.5703125" style="44" customWidth="1"/>
    <col min="9943" max="9943" width="1.7109375" style="44" customWidth="1"/>
    <col min="9944" max="9944" width="11" style="44" bestFit="1" customWidth="1"/>
    <col min="9945" max="9945" width="6.5703125" style="44" customWidth="1"/>
    <col min="9946" max="9946" width="1.7109375" style="44" customWidth="1"/>
    <col min="9947" max="9947" width="11" style="44" bestFit="1" customWidth="1"/>
    <col min="9948" max="9948" width="6.5703125" style="44" customWidth="1"/>
    <col min="9949" max="9949" width="1.7109375" style="44" customWidth="1"/>
    <col min="9950" max="9950" width="11" style="44" bestFit="1" customWidth="1"/>
    <col min="9951" max="10181" width="9.140625" style="44"/>
    <col min="10182" max="10182" width="5.7109375" style="44" customWidth="1"/>
    <col min="10183" max="10183" width="4.7109375" style="44" customWidth="1"/>
    <col min="10184" max="10184" width="33.7109375" style="44" customWidth="1"/>
    <col min="10185" max="10185" width="16.5703125" style="44" customWidth="1"/>
    <col min="10186" max="10186" width="10" style="44" customWidth="1"/>
    <col min="10187" max="10187" width="8.5703125" style="44" customWidth="1"/>
    <col min="10188" max="10188" width="5.5703125" style="44" customWidth="1"/>
    <col min="10189" max="10189" width="6.5703125" style="44" customWidth="1"/>
    <col min="10190" max="10190" width="1.7109375" style="44" customWidth="1"/>
    <col min="10191" max="10191" width="11" style="44" bestFit="1" customWidth="1"/>
    <col min="10192" max="10192" width="6.5703125" style="44" customWidth="1"/>
    <col min="10193" max="10193" width="1.7109375" style="44" customWidth="1"/>
    <col min="10194" max="10194" width="11" style="44" bestFit="1" customWidth="1"/>
    <col min="10195" max="10195" width="6.5703125" style="44" customWidth="1"/>
    <col min="10196" max="10196" width="1.7109375" style="44" customWidth="1"/>
    <col min="10197" max="10197" width="11" style="44" bestFit="1" customWidth="1"/>
    <col min="10198" max="10198" width="6.5703125" style="44" customWidth="1"/>
    <col min="10199" max="10199" width="1.7109375" style="44" customWidth="1"/>
    <col min="10200" max="10200" width="11" style="44" bestFit="1" customWidth="1"/>
    <col min="10201" max="10201" width="6.5703125" style="44" customWidth="1"/>
    <col min="10202" max="10202" width="1.7109375" style="44" customWidth="1"/>
    <col min="10203" max="10203" width="11" style="44" bestFit="1" customWidth="1"/>
    <col min="10204" max="10204" width="6.5703125" style="44" customWidth="1"/>
    <col min="10205" max="10205" width="1.7109375" style="44" customWidth="1"/>
    <col min="10206" max="10206" width="11" style="44" bestFit="1" customWidth="1"/>
    <col min="10207" max="10437" width="9.140625" style="44"/>
    <col min="10438" max="10438" width="5.7109375" style="44" customWidth="1"/>
    <col min="10439" max="10439" width="4.7109375" style="44" customWidth="1"/>
    <col min="10440" max="10440" width="33.7109375" style="44" customWidth="1"/>
    <col min="10441" max="10441" width="16.5703125" style="44" customWidth="1"/>
    <col min="10442" max="10442" width="10" style="44" customWidth="1"/>
    <col min="10443" max="10443" width="8.5703125" style="44" customWidth="1"/>
    <col min="10444" max="10444" width="5.5703125" style="44" customWidth="1"/>
    <col min="10445" max="10445" width="6.5703125" style="44" customWidth="1"/>
    <col min="10446" max="10446" width="1.7109375" style="44" customWidth="1"/>
    <col min="10447" max="10447" width="11" style="44" bestFit="1" customWidth="1"/>
    <col min="10448" max="10448" width="6.5703125" style="44" customWidth="1"/>
    <col min="10449" max="10449" width="1.7109375" style="44" customWidth="1"/>
    <col min="10450" max="10450" width="11" style="44" bestFit="1" customWidth="1"/>
    <col min="10451" max="10451" width="6.5703125" style="44" customWidth="1"/>
    <col min="10452" max="10452" width="1.7109375" style="44" customWidth="1"/>
    <col min="10453" max="10453" width="11" style="44" bestFit="1" customWidth="1"/>
    <col min="10454" max="10454" width="6.5703125" style="44" customWidth="1"/>
    <col min="10455" max="10455" width="1.7109375" style="44" customWidth="1"/>
    <col min="10456" max="10456" width="11" style="44" bestFit="1" customWidth="1"/>
    <col min="10457" max="10457" width="6.5703125" style="44" customWidth="1"/>
    <col min="10458" max="10458" width="1.7109375" style="44" customWidth="1"/>
    <col min="10459" max="10459" width="11" style="44" bestFit="1" customWidth="1"/>
    <col min="10460" max="10460" width="6.5703125" style="44" customWidth="1"/>
    <col min="10461" max="10461" width="1.7109375" style="44" customWidth="1"/>
    <col min="10462" max="10462" width="11" style="44" bestFit="1" customWidth="1"/>
    <col min="10463" max="10693" width="9.140625" style="44"/>
    <col min="10694" max="10694" width="5.7109375" style="44" customWidth="1"/>
    <col min="10695" max="10695" width="4.7109375" style="44" customWidth="1"/>
    <col min="10696" max="10696" width="33.7109375" style="44" customWidth="1"/>
    <col min="10697" max="10697" width="16.5703125" style="44" customWidth="1"/>
    <col min="10698" max="10698" width="10" style="44" customWidth="1"/>
    <col min="10699" max="10699" width="8.5703125" style="44" customWidth="1"/>
    <col min="10700" max="10700" width="5.5703125" style="44" customWidth="1"/>
    <col min="10701" max="10701" width="6.5703125" style="44" customWidth="1"/>
    <col min="10702" max="10702" width="1.7109375" style="44" customWidth="1"/>
    <col min="10703" max="10703" width="11" style="44" bestFit="1" customWidth="1"/>
    <col min="10704" max="10704" width="6.5703125" style="44" customWidth="1"/>
    <col min="10705" max="10705" width="1.7109375" style="44" customWidth="1"/>
    <col min="10706" max="10706" width="11" style="44" bestFit="1" customWidth="1"/>
    <col min="10707" max="10707" width="6.5703125" style="44" customWidth="1"/>
    <col min="10708" max="10708" width="1.7109375" style="44" customWidth="1"/>
    <col min="10709" max="10709" width="11" style="44" bestFit="1" customWidth="1"/>
    <col min="10710" max="10710" width="6.5703125" style="44" customWidth="1"/>
    <col min="10711" max="10711" width="1.7109375" style="44" customWidth="1"/>
    <col min="10712" max="10712" width="11" style="44" bestFit="1" customWidth="1"/>
    <col min="10713" max="10713" width="6.5703125" style="44" customWidth="1"/>
    <col min="10714" max="10714" width="1.7109375" style="44" customWidth="1"/>
    <col min="10715" max="10715" width="11" style="44" bestFit="1" customWidth="1"/>
    <col min="10716" max="10716" width="6.5703125" style="44" customWidth="1"/>
    <col min="10717" max="10717" width="1.7109375" style="44" customWidth="1"/>
    <col min="10718" max="10718" width="11" style="44" bestFit="1" customWidth="1"/>
    <col min="10719" max="10949" width="9.140625" style="44"/>
    <col min="10950" max="10950" width="5.7109375" style="44" customWidth="1"/>
    <col min="10951" max="10951" width="4.7109375" style="44" customWidth="1"/>
    <col min="10952" max="10952" width="33.7109375" style="44" customWidth="1"/>
    <col min="10953" max="10953" width="16.5703125" style="44" customWidth="1"/>
    <col min="10954" max="10954" width="10" style="44" customWidth="1"/>
    <col min="10955" max="10955" width="8.5703125" style="44" customWidth="1"/>
    <col min="10956" max="10956" width="5.5703125" style="44" customWidth="1"/>
    <col min="10957" max="10957" width="6.5703125" style="44" customWidth="1"/>
    <col min="10958" max="10958" width="1.7109375" style="44" customWidth="1"/>
    <col min="10959" max="10959" width="11" style="44" bestFit="1" customWidth="1"/>
    <col min="10960" max="10960" width="6.5703125" style="44" customWidth="1"/>
    <col min="10961" max="10961" width="1.7109375" style="44" customWidth="1"/>
    <col min="10962" max="10962" width="11" style="44" bestFit="1" customWidth="1"/>
    <col min="10963" max="10963" width="6.5703125" style="44" customWidth="1"/>
    <col min="10964" max="10964" width="1.7109375" style="44" customWidth="1"/>
    <col min="10965" max="10965" width="11" style="44" bestFit="1" customWidth="1"/>
    <col min="10966" max="10966" width="6.5703125" style="44" customWidth="1"/>
    <col min="10967" max="10967" width="1.7109375" style="44" customWidth="1"/>
    <col min="10968" max="10968" width="11" style="44" bestFit="1" customWidth="1"/>
    <col min="10969" max="10969" width="6.5703125" style="44" customWidth="1"/>
    <col min="10970" max="10970" width="1.7109375" style="44" customWidth="1"/>
    <col min="10971" max="10971" width="11" style="44" bestFit="1" customWidth="1"/>
    <col min="10972" max="10972" width="6.5703125" style="44" customWidth="1"/>
    <col min="10973" max="10973" width="1.7109375" style="44" customWidth="1"/>
    <col min="10974" max="10974" width="11" style="44" bestFit="1" customWidth="1"/>
    <col min="10975" max="11205" width="9.140625" style="44"/>
    <col min="11206" max="11206" width="5.7109375" style="44" customWidth="1"/>
    <col min="11207" max="11207" width="4.7109375" style="44" customWidth="1"/>
    <col min="11208" max="11208" width="33.7109375" style="44" customWidth="1"/>
    <col min="11209" max="11209" width="16.5703125" style="44" customWidth="1"/>
    <col min="11210" max="11210" width="10" style="44" customWidth="1"/>
    <col min="11211" max="11211" width="8.5703125" style="44" customWidth="1"/>
    <col min="11212" max="11212" width="5.5703125" style="44" customWidth="1"/>
    <col min="11213" max="11213" width="6.5703125" style="44" customWidth="1"/>
    <col min="11214" max="11214" width="1.7109375" style="44" customWidth="1"/>
    <col min="11215" max="11215" width="11" style="44" bestFit="1" customWidth="1"/>
    <col min="11216" max="11216" width="6.5703125" style="44" customWidth="1"/>
    <col min="11217" max="11217" width="1.7109375" style="44" customWidth="1"/>
    <col min="11218" max="11218" width="11" style="44" bestFit="1" customWidth="1"/>
    <col min="11219" max="11219" width="6.5703125" style="44" customWidth="1"/>
    <col min="11220" max="11220" width="1.7109375" style="44" customWidth="1"/>
    <col min="11221" max="11221" width="11" style="44" bestFit="1" customWidth="1"/>
    <col min="11222" max="11222" width="6.5703125" style="44" customWidth="1"/>
    <col min="11223" max="11223" width="1.7109375" style="44" customWidth="1"/>
    <col min="11224" max="11224" width="11" style="44" bestFit="1" customWidth="1"/>
    <col min="11225" max="11225" width="6.5703125" style="44" customWidth="1"/>
    <col min="11226" max="11226" width="1.7109375" style="44" customWidth="1"/>
    <col min="11227" max="11227" width="11" style="44" bestFit="1" customWidth="1"/>
    <col min="11228" max="11228" width="6.5703125" style="44" customWidth="1"/>
    <col min="11229" max="11229" width="1.7109375" style="44" customWidth="1"/>
    <col min="11230" max="11230" width="11" style="44" bestFit="1" customWidth="1"/>
    <col min="11231" max="11461" width="9.140625" style="44"/>
    <col min="11462" max="11462" width="5.7109375" style="44" customWidth="1"/>
    <col min="11463" max="11463" width="4.7109375" style="44" customWidth="1"/>
    <col min="11464" max="11464" width="33.7109375" style="44" customWidth="1"/>
    <col min="11465" max="11465" width="16.5703125" style="44" customWidth="1"/>
    <col min="11466" max="11466" width="10" style="44" customWidth="1"/>
    <col min="11467" max="11467" width="8.5703125" style="44" customWidth="1"/>
    <col min="11468" max="11468" width="5.5703125" style="44" customWidth="1"/>
    <col min="11469" max="11469" width="6.5703125" style="44" customWidth="1"/>
    <col min="11470" max="11470" width="1.7109375" style="44" customWidth="1"/>
    <col min="11471" max="11471" width="11" style="44" bestFit="1" customWidth="1"/>
    <col min="11472" max="11472" width="6.5703125" style="44" customWidth="1"/>
    <col min="11473" max="11473" width="1.7109375" style="44" customWidth="1"/>
    <col min="11474" max="11474" width="11" style="44" bestFit="1" customWidth="1"/>
    <col min="11475" max="11475" width="6.5703125" style="44" customWidth="1"/>
    <col min="11476" max="11476" width="1.7109375" style="44" customWidth="1"/>
    <col min="11477" max="11477" width="11" style="44" bestFit="1" customWidth="1"/>
    <col min="11478" max="11478" width="6.5703125" style="44" customWidth="1"/>
    <col min="11479" max="11479" width="1.7109375" style="44" customWidth="1"/>
    <col min="11480" max="11480" width="11" style="44" bestFit="1" customWidth="1"/>
    <col min="11481" max="11481" width="6.5703125" style="44" customWidth="1"/>
    <col min="11482" max="11482" width="1.7109375" style="44" customWidth="1"/>
    <col min="11483" max="11483" width="11" style="44" bestFit="1" customWidth="1"/>
    <col min="11484" max="11484" width="6.5703125" style="44" customWidth="1"/>
    <col min="11485" max="11485" width="1.7109375" style="44" customWidth="1"/>
    <col min="11486" max="11486" width="11" style="44" bestFit="1" customWidth="1"/>
    <col min="11487" max="11717" width="9.140625" style="44"/>
    <col min="11718" max="11718" width="5.7109375" style="44" customWidth="1"/>
    <col min="11719" max="11719" width="4.7109375" style="44" customWidth="1"/>
    <col min="11720" max="11720" width="33.7109375" style="44" customWidth="1"/>
    <col min="11721" max="11721" width="16.5703125" style="44" customWidth="1"/>
    <col min="11722" max="11722" width="10" style="44" customWidth="1"/>
    <col min="11723" max="11723" width="8.5703125" style="44" customWidth="1"/>
    <col min="11724" max="11724" width="5.5703125" style="44" customWidth="1"/>
    <col min="11725" max="11725" width="6.5703125" style="44" customWidth="1"/>
    <col min="11726" max="11726" width="1.7109375" style="44" customWidth="1"/>
    <col min="11727" max="11727" width="11" style="44" bestFit="1" customWidth="1"/>
    <col min="11728" max="11728" width="6.5703125" style="44" customWidth="1"/>
    <col min="11729" max="11729" width="1.7109375" style="44" customWidth="1"/>
    <col min="11730" max="11730" width="11" style="44" bestFit="1" customWidth="1"/>
    <col min="11731" max="11731" width="6.5703125" style="44" customWidth="1"/>
    <col min="11732" max="11732" width="1.7109375" style="44" customWidth="1"/>
    <col min="11733" max="11733" width="11" style="44" bestFit="1" customWidth="1"/>
    <col min="11734" max="11734" width="6.5703125" style="44" customWidth="1"/>
    <col min="11735" max="11735" width="1.7109375" style="44" customWidth="1"/>
    <col min="11736" max="11736" width="11" style="44" bestFit="1" customWidth="1"/>
    <col min="11737" max="11737" width="6.5703125" style="44" customWidth="1"/>
    <col min="11738" max="11738" width="1.7109375" style="44" customWidth="1"/>
    <col min="11739" max="11739" width="11" style="44" bestFit="1" customWidth="1"/>
    <col min="11740" max="11740" width="6.5703125" style="44" customWidth="1"/>
    <col min="11741" max="11741" width="1.7109375" style="44" customWidth="1"/>
    <col min="11742" max="11742" width="11" style="44" bestFit="1" customWidth="1"/>
    <col min="11743" max="11973" width="9.140625" style="44"/>
    <col min="11974" max="11974" width="5.7109375" style="44" customWidth="1"/>
    <col min="11975" max="11975" width="4.7109375" style="44" customWidth="1"/>
    <col min="11976" max="11976" width="33.7109375" style="44" customWidth="1"/>
    <col min="11977" max="11977" width="16.5703125" style="44" customWidth="1"/>
    <col min="11978" max="11978" width="10" style="44" customWidth="1"/>
    <col min="11979" max="11979" width="8.5703125" style="44" customWidth="1"/>
    <col min="11980" max="11980" width="5.5703125" style="44" customWidth="1"/>
    <col min="11981" max="11981" width="6.5703125" style="44" customWidth="1"/>
    <col min="11982" max="11982" width="1.7109375" style="44" customWidth="1"/>
    <col min="11983" max="11983" width="11" style="44" bestFit="1" customWidth="1"/>
    <col min="11984" max="11984" width="6.5703125" style="44" customWidth="1"/>
    <col min="11985" max="11985" width="1.7109375" style="44" customWidth="1"/>
    <col min="11986" max="11986" width="11" style="44" bestFit="1" customWidth="1"/>
    <col min="11987" max="11987" width="6.5703125" style="44" customWidth="1"/>
    <col min="11988" max="11988" width="1.7109375" style="44" customWidth="1"/>
    <col min="11989" max="11989" width="11" style="44" bestFit="1" customWidth="1"/>
    <col min="11990" max="11990" width="6.5703125" style="44" customWidth="1"/>
    <col min="11991" max="11991" width="1.7109375" style="44" customWidth="1"/>
    <col min="11992" max="11992" width="11" style="44" bestFit="1" customWidth="1"/>
    <col min="11993" max="11993" width="6.5703125" style="44" customWidth="1"/>
    <col min="11994" max="11994" width="1.7109375" style="44" customWidth="1"/>
    <col min="11995" max="11995" width="11" style="44" bestFit="1" customWidth="1"/>
    <col min="11996" max="11996" width="6.5703125" style="44" customWidth="1"/>
    <col min="11997" max="11997" width="1.7109375" style="44" customWidth="1"/>
    <col min="11998" max="11998" width="11" style="44" bestFit="1" customWidth="1"/>
    <col min="11999" max="12229" width="9.140625" style="44"/>
    <col min="12230" max="12230" width="5.7109375" style="44" customWidth="1"/>
    <col min="12231" max="12231" width="4.7109375" style="44" customWidth="1"/>
    <col min="12232" max="12232" width="33.7109375" style="44" customWidth="1"/>
    <col min="12233" max="12233" width="16.5703125" style="44" customWidth="1"/>
    <col min="12234" max="12234" width="10" style="44" customWidth="1"/>
    <col min="12235" max="12235" width="8.5703125" style="44" customWidth="1"/>
    <col min="12236" max="12236" width="5.5703125" style="44" customWidth="1"/>
    <col min="12237" max="12237" width="6.5703125" style="44" customWidth="1"/>
    <col min="12238" max="12238" width="1.7109375" style="44" customWidth="1"/>
    <col min="12239" max="12239" width="11" style="44" bestFit="1" customWidth="1"/>
    <col min="12240" max="12240" width="6.5703125" style="44" customWidth="1"/>
    <col min="12241" max="12241" width="1.7109375" style="44" customWidth="1"/>
    <col min="12242" max="12242" width="11" style="44" bestFit="1" customWidth="1"/>
    <col min="12243" max="12243" width="6.5703125" style="44" customWidth="1"/>
    <col min="12244" max="12244" width="1.7109375" style="44" customWidth="1"/>
    <col min="12245" max="12245" width="11" style="44" bestFit="1" customWidth="1"/>
    <col min="12246" max="12246" width="6.5703125" style="44" customWidth="1"/>
    <col min="12247" max="12247" width="1.7109375" style="44" customWidth="1"/>
    <col min="12248" max="12248" width="11" style="44" bestFit="1" customWidth="1"/>
    <col min="12249" max="12249" width="6.5703125" style="44" customWidth="1"/>
    <col min="12250" max="12250" width="1.7109375" style="44" customWidth="1"/>
    <col min="12251" max="12251" width="11" style="44" bestFit="1" customWidth="1"/>
    <col min="12252" max="12252" width="6.5703125" style="44" customWidth="1"/>
    <col min="12253" max="12253" width="1.7109375" style="44" customWidth="1"/>
    <col min="12254" max="12254" width="11" style="44" bestFit="1" customWidth="1"/>
    <col min="12255" max="12485" width="9.140625" style="44"/>
    <col min="12486" max="12486" width="5.7109375" style="44" customWidth="1"/>
    <col min="12487" max="12487" width="4.7109375" style="44" customWidth="1"/>
    <col min="12488" max="12488" width="33.7109375" style="44" customWidth="1"/>
    <col min="12489" max="12489" width="16.5703125" style="44" customWidth="1"/>
    <col min="12490" max="12490" width="10" style="44" customWidth="1"/>
    <col min="12491" max="12491" width="8.5703125" style="44" customWidth="1"/>
    <col min="12492" max="12492" width="5.5703125" style="44" customWidth="1"/>
    <col min="12493" max="12493" width="6.5703125" style="44" customWidth="1"/>
    <col min="12494" max="12494" width="1.7109375" style="44" customWidth="1"/>
    <col min="12495" max="12495" width="11" style="44" bestFit="1" customWidth="1"/>
    <col min="12496" max="12496" width="6.5703125" style="44" customWidth="1"/>
    <col min="12497" max="12497" width="1.7109375" style="44" customWidth="1"/>
    <col min="12498" max="12498" width="11" style="44" bestFit="1" customWidth="1"/>
    <col min="12499" max="12499" width="6.5703125" style="44" customWidth="1"/>
    <col min="12500" max="12500" width="1.7109375" style="44" customWidth="1"/>
    <col min="12501" max="12501" width="11" style="44" bestFit="1" customWidth="1"/>
    <col min="12502" max="12502" width="6.5703125" style="44" customWidth="1"/>
    <col min="12503" max="12503" width="1.7109375" style="44" customWidth="1"/>
    <col min="12504" max="12504" width="11" style="44" bestFit="1" customWidth="1"/>
    <col min="12505" max="12505" width="6.5703125" style="44" customWidth="1"/>
    <col min="12506" max="12506" width="1.7109375" style="44" customWidth="1"/>
    <col min="12507" max="12507" width="11" style="44" bestFit="1" customWidth="1"/>
    <col min="12508" max="12508" width="6.5703125" style="44" customWidth="1"/>
    <col min="12509" max="12509" width="1.7109375" style="44" customWidth="1"/>
    <col min="12510" max="12510" width="11" style="44" bestFit="1" customWidth="1"/>
    <col min="12511" max="12741" width="9.140625" style="44"/>
    <col min="12742" max="12742" width="5.7109375" style="44" customWidth="1"/>
    <col min="12743" max="12743" width="4.7109375" style="44" customWidth="1"/>
    <col min="12744" max="12744" width="33.7109375" style="44" customWidth="1"/>
    <col min="12745" max="12745" width="16.5703125" style="44" customWidth="1"/>
    <col min="12746" max="12746" width="10" style="44" customWidth="1"/>
    <col min="12747" max="12747" width="8.5703125" style="44" customWidth="1"/>
    <col min="12748" max="12748" width="5.5703125" style="44" customWidth="1"/>
    <col min="12749" max="12749" width="6.5703125" style="44" customWidth="1"/>
    <col min="12750" max="12750" width="1.7109375" style="44" customWidth="1"/>
    <col min="12751" max="12751" width="11" style="44" bestFit="1" customWidth="1"/>
    <col min="12752" max="12752" width="6.5703125" style="44" customWidth="1"/>
    <col min="12753" max="12753" width="1.7109375" style="44" customWidth="1"/>
    <col min="12754" max="12754" width="11" style="44" bestFit="1" customWidth="1"/>
    <col min="12755" max="12755" width="6.5703125" style="44" customWidth="1"/>
    <col min="12756" max="12756" width="1.7109375" style="44" customWidth="1"/>
    <col min="12757" max="12757" width="11" style="44" bestFit="1" customWidth="1"/>
    <col min="12758" max="12758" width="6.5703125" style="44" customWidth="1"/>
    <col min="12759" max="12759" width="1.7109375" style="44" customWidth="1"/>
    <col min="12760" max="12760" width="11" style="44" bestFit="1" customWidth="1"/>
    <col min="12761" max="12761" width="6.5703125" style="44" customWidth="1"/>
    <col min="12762" max="12762" width="1.7109375" style="44" customWidth="1"/>
    <col min="12763" max="12763" width="11" style="44" bestFit="1" customWidth="1"/>
    <col min="12764" max="12764" width="6.5703125" style="44" customWidth="1"/>
    <col min="12765" max="12765" width="1.7109375" style="44" customWidth="1"/>
    <col min="12766" max="12766" width="11" style="44" bestFit="1" customWidth="1"/>
    <col min="12767" max="12997" width="9.140625" style="44"/>
    <col min="12998" max="12998" width="5.7109375" style="44" customWidth="1"/>
    <col min="12999" max="12999" width="4.7109375" style="44" customWidth="1"/>
    <col min="13000" max="13000" width="33.7109375" style="44" customWidth="1"/>
    <col min="13001" max="13001" width="16.5703125" style="44" customWidth="1"/>
    <col min="13002" max="13002" width="10" style="44" customWidth="1"/>
    <col min="13003" max="13003" width="8.5703125" style="44" customWidth="1"/>
    <col min="13004" max="13004" width="5.5703125" style="44" customWidth="1"/>
    <col min="13005" max="13005" width="6.5703125" style="44" customWidth="1"/>
    <col min="13006" max="13006" width="1.7109375" style="44" customWidth="1"/>
    <col min="13007" max="13007" width="11" style="44" bestFit="1" customWidth="1"/>
    <col min="13008" max="13008" width="6.5703125" style="44" customWidth="1"/>
    <col min="13009" max="13009" width="1.7109375" style="44" customWidth="1"/>
    <col min="13010" max="13010" width="11" style="44" bestFit="1" customWidth="1"/>
    <col min="13011" max="13011" width="6.5703125" style="44" customWidth="1"/>
    <col min="13012" max="13012" width="1.7109375" style="44" customWidth="1"/>
    <col min="13013" max="13013" width="11" style="44" bestFit="1" customWidth="1"/>
    <col min="13014" max="13014" width="6.5703125" style="44" customWidth="1"/>
    <col min="13015" max="13015" width="1.7109375" style="44" customWidth="1"/>
    <col min="13016" max="13016" width="11" style="44" bestFit="1" customWidth="1"/>
    <col min="13017" max="13017" width="6.5703125" style="44" customWidth="1"/>
    <col min="13018" max="13018" width="1.7109375" style="44" customWidth="1"/>
    <col min="13019" max="13019" width="11" style="44" bestFit="1" customWidth="1"/>
    <col min="13020" max="13020" width="6.5703125" style="44" customWidth="1"/>
    <col min="13021" max="13021" width="1.7109375" style="44" customWidth="1"/>
    <col min="13022" max="13022" width="11" style="44" bestFit="1" customWidth="1"/>
    <col min="13023" max="13253" width="9.140625" style="44"/>
    <col min="13254" max="13254" width="5.7109375" style="44" customWidth="1"/>
    <col min="13255" max="13255" width="4.7109375" style="44" customWidth="1"/>
    <col min="13256" max="13256" width="33.7109375" style="44" customWidth="1"/>
    <col min="13257" max="13257" width="16.5703125" style="44" customWidth="1"/>
    <col min="13258" max="13258" width="10" style="44" customWidth="1"/>
    <col min="13259" max="13259" width="8.5703125" style="44" customWidth="1"/>
    <col min="13260" max="13260" width="5.5703125" style="44" customWidth="1"/>
    <col min="13261" max="13261" width="6.5703125" style="44" customWidth="1"/>
    <col min="13262" max="13262" width="1.7109375" style="44" customWidth="1"/>
    <col min="13263" max="13263" width="11" style="44" bestFit="1" customWidth="1"/>
    <col min="13264" max="13264" width="6.5703125" style="44" customWidth="1"/>
    <col min="13265" max="13265" width="1.7109375" style="44" customWidth="1"/>
    <col min="13266" max="13266" width="11" style="44" bestFit="1" customWidth="1"/>
    <col min="13267" max="13267" width="6.5703125" style="44" customWidth="1"/>
    <col min="13268" max="13268" width="1.7109375" style="44" customWidth="1"/>
    <col min="13269" max="13269" width="11" style="44" bestFit="1" customWidth="1"/>
    <col min="13270" max="13270" width="6.5703125" style="44" customWidth="1"/>
    <col min="13271" max="13271" width="1.7109375" style="44" customWidth="1"/>
    <col min="13272" max="13272" width="11" style="44" bestFit="1" customWidth="1"/>
    <col min="13273" max="13273" width="6.5703125" style="44" customWidth="1"/>
    <col min="13274" max="13274" width="1.7109375" style="44" customWidth="1"/>
    <col min="13275" max="13275" width="11" style="44" bestFit="1" customWidth="1"/>
    <col min="13276" max="13276" width="6.5703125" style="44" customWidth="1"/>
    <col min="13277" max="13277" width="1.7109375" style="44" customWidth="1"/>
    <col min="13278" max="13278" width="11" style="44" bestFit="1" customWidth="1"/>
    <col min="13279" max="13509" width="9.140625" style="44"/>
    <col min="13510" max="13510" width="5.7109375" style="44" customWidth="1"/>
    <col min="13511" max="13511" width="4.7109375" style="44" customWidth="1"/>
    <col min="13512" max="13512" width="33.7109375" style="44" customWidth="1"/>
    <col min="13513" max="13513" width="16.5703125" style="44" customWidth="1"/>
    <col min="13514" max="13514" width="10" style="44" customWidth="1"/>
    <col min="13515" max="13515" width="8.5703125" style="44" customWidth="1"/>
    <col min="13516" max="13516" width="5.5703125" style="44" customWidth="1"/>
    <col min="13517" max="13517" width="6.5703125" style="44" customWidth="1"/>
    <col min="13518" max="13518" width="1.7109375" style="44" customWidth="1"/>
    <col min="13519" max="13519" width="11" style="44" bestFit="1" customWidth="1"/>
    <col min="13520" max="13520" width="6.5703125" style="44" customWidth="1"/>
    <col min="13521" max="13521" width="1.7109375" style="44" customWidth="1"/>
    <col min="13522" max="13522" width="11" style="44" bestFit="1" customWidth="1"/>
    <col min="13523" max="13523" width="6.5703125" style="44" customWidth="1"/>
    <col min="13524" max="13524" width="1.7109375" style="44" customWidth="1"/>
    <col min="13525" max="13525" width="11" style="44" bestFit="1" customWidth="1"/>
    <col min="13526" max="13526" width="6.5703125" style="44" customWidth="1"/>
    <col min="13527" max="13527" width="1.7109375" style="44" customWidth="1"/>
    <col min="13528" max="13528" width="11" style="44" bestFit="1" customWidth="1"/>
    <col min="13529" max="13529" width="6.5703125" style="44" customWidth="1"/>
    <col min="13530" max="13530" width="1.7109375" style="44" customWidth="1"/>
    <col min="13531" max="13531" width="11" style="44" bestFit="1" customWidth="1"/>
    <col min="13532" max="13532" width="6.5703125" style="44" customWidth="1"/>
    <col min="13533" max="13533" width="1.7109375" style="44" customWidth="1"/>
    <col min="13534" max="13534" width="11" style="44" bestFit="1" customWidth="1"/>
    <col min="13535" max="13765" width="9.140625" style="44"/>
    <col min="13766" max="13766" width="5.7109375" style="44" customWidth="1"/>
    <col min="13767" max="13767" width="4.7109375" style="44" customWidth="1"/>
    <col min="13768" max="13768" width="33.7109375" style="44" customWidth="1"/>
    <col min="13769" max="13769" width="16.5703125" style="44" customWidth="1"/>
    <col min="13770" max="13770" width="10" style="44" customWidth="1"/>
    <col min="13771" max="13771" width="8.5703125" style="44" customWidth="1"/>
    <col min="13772" max="13772" width="5.5703125" style="44" customWidth="1"/>
    <col min="13773" max="13773" width="6.5703125" style="44" customWidth="1"/>
    <col min="13774" max="13774" width="1.7109375" style="44" customWidth="1"/>
    <col min="13775" max="13775" width="11" style="44" bestFit="1" customWidth="1"/>
    <col min="13776" max="13776" width="6.5703125" style="44" customWidth="1"/>
    <col min="13777" max="13777" width="1.7109375" style="44" customWidth="1"/>
    <col min="13778" max="13778" width="11" style="44" bestFit="1" customWidth="1"/>
    <col min="13779" max="13779" width="6.5703125" style="44" customWidth="1"/>
    <col min="13780" max="13780" width="1.7109375" style="44" customWidth="1"/>
    <col min="13781" max="13781" width="11" style="44" bestFit="1" customWidth="1"/>
    <col min="13782" max="13782" width="6.5703125" style="44" customWidth="1"/>
    <col min="13783" max="13783" width="1.7109375" style="44" customWidth="1"/>
    <col min="13784" max="13784" width="11" style="44" bestFit="1" customWidth="1"/>
    <col min="13785" max="13785" width="6.5703125" style="44" customWidth="1"/>
    <col min="13786" max="13786" width="1.7109375" style="44" customWidth="1"/>
    <col min="13787" max="13787" width="11" style="44" bestFit="1" customWidth="1"/>
    <col min="13788" max="13788" width="6.5703125" style="44" customWidth="1"/>
    <col min="13789" max="13789" width="1.7109375" style="44" customWidth="1"/>
    <col min="13790" max="13790" width="11" style="44" bestFit="1" customWidth="1"/>
    <col min="13791" max="14021" width="9.140625" style="44"/>
    <col min="14022" max="14022" width="5.7109375" style="44" customWidth="1"/>
    <col min="14023" max="14023" width="4.7109375" style="44" customWidth="1"/>
    <col min="14024" max="14024" width="33.7109375" style="44" customWidth="1"/>
    <col min="14025" max="14025" width="16.5703125" style="44" customWidth="1"/>
    <col min="14026" max="14026" width="10" style="44" customWidth="1"/>
    <col min="14027" max="14027" width="8.5703125" style="44" customWidth="1"/>
    <col min="14028" max="14028" width="5.5703125" style="44" customWidth="1"/>
    <col min="14029" max="14029" width="6.5703125" style="44" customWidth="1"/>
    <col min="14030" max="14030" width="1.7109375" style="44" customWidth="1"/>
    <col min="14031" max="14031" width="11" style="44" bestFit="1" customWidth="1"/>
    <col min="14032" max="14032" width="6.5703125" style="44" customWidth="1"/>
    <col min="14033" max="14033" width="1.7109375" style="44" customWidth="1"/>
    <col min="14034" max="14034" width="11" style="44" bestFit="1" customWidth="1"/>
    <col min="14035" max="14035" width="6.5703125" style="44" customWidth="1"/>
    <col min="14036" max="14036" width="1.7109375" style="44" customWidth="1"/>
    <col min="14037" max="14037" width="11" style="44" bestFit="1" customWidth="1"/>
    <col min="14038" max="14038" width="6.5703125" style="44" customWidth="1"/>
    <col min="14039" max="14039" width="1.7109375" style="44" customWidth="1"/>
    <col min="14040" max="14040" width="11" style="44" bestFit="1" customWidth="1"/>
    <col min="14041" max="14041" width="6.5703125" style="44" customWidth="1"/>
    <col min="14042" max="14042" width="1.7109375" style="44" customWidth="1"/>
    <col min="14043" max="14043" width="11" style="44" bestFit="1" customWidth="1"/>
    <col min="14044" max="14044" width="6.5703125" style="44" customWidth="1"/>
    <col min="14045" max="14045" width="1.7109375" style="44" customWidth="1"/>
    <col min="14046" max="14046" width="11" style="44" bestFit="1" customWidth="1"/>
    <col min="14047" max="14277" width="9.140625" style="44"/>
    <col min="14278" max="14278" width="5.7109375" style="44" customWidth="1"/>
    <col min="14279" max="14279" width="4.7109375" style="44" customWidth="1"/>
    <col min="14280" max="14280" width="33.7109375" style="44" customWidth="1"/>
    <col min="14281" max="14281" width="16.5703125" style="44" customWidth="1"/>
    <col min="14282" max="14282" width="10" style="44" customWidth="1"/>
    <col min="14283" max="14283" width="8.5703125" style="44" customWidth="1"/>
    <col min="14284" max="14284" width="5.5703125" style="44" customWidth="1"/>
    <col min="14285" max="14285" width="6.5703125" style="44" customWidth="1"/>
    <col min="14286" max="14286" width="1.7109375" style="44" customWidth="1"/>
    <col min="14287" max="14287" width="11" style="44" bestFit="1" customWidth="1"/>
    <col min="14288" max="14288" width="6.5703125" style="44" customWidth="1"/>
    <col min="14289" max="14289" width="1.7109375" style="44" customWidth="1"/>
    <col min="14290" max="14290" width="11" style="44" bestFit="1" customWidth="1"/>
    <col min="14291" max="14291" width="6.5703125" style="44" customWidth="1"/>
    <col min="14292" max="14292" width="1.7109375" style="44" customWidth="1"/>
    <col min="14293" max="14293" width="11" style="44" bestFit="1" customWidth="1"/>
    <col min="14294" max="14294" width="6.5703125" style="44" customWidth="1"/>
    <col min="14295" max="14295" width="1.7109375" style="44" customWidth="1"/>
    <col min="14296" max="14296" width="11" style="44" bestFit="1" customWidth="1"/>
    <col min="14297" max="14297" width="6.5703125" style="44" customWidth="1"/>
    <col min="14298" max="14298" width="1.7109375" style="44" customWidth="1"/>
    <col min="14299" max="14299" width="11" style="44" bestFit="1" customWidth="1"/>
    <col min="14300" max="14300" width="6.5703125" style="44" customWidth="1"/>
    <col min="14301" max="14301" width="1.7109375" style="44" customWidth="1"/>
    <col min="14302" max="14302" width="11" style="44" bestFit="1" customWidth="1"/>
    <col min="14303" max="14533" width="9.140625" style="44"/>
    <col min="14534" max="14534" width="5.7109375" style="44" customWidth="1"/>
    <col min="14535" max="14535" width="4.7109375" style="44" customWidth="1"/>
    <col min="14536" max="14536" width="33.7109375" style="44" customWidth="1"/>
    <col min="14537" max="14537" width="16.5703125" style="44" customWidth="1"/>
    <col min="14538" max="14538" width="10" style="44" customWidth="1"/>
    <col min="14539" max="14539" width="8.5703125" style="44" customWidth="1"/>
    <col min="14540" max="14540" width="5.5703125" style="44" customWidth="1"/>
    <col min="14541" max="14541" width="6.5703125" style="44" customWidth="1"/>
    <col min="14542" max="14542" width="1.7109375" style="44" customWidth="1"/>
    <col min="14543" max="14543" width="11" style="44" bestFit="1" customWidth="1"/>
    <col min="14544" max="14544" width="6.5703125" style="44" customWidth="1"/>
    <col min="14545" max="14545" width="1.7109375" style="44" customWidth="1"/>
    <col min="14546" max="14546" width="11" style="44" bestFit="1" customWidth="1"/>
    <col min="14547" max="14547" width="6.5703125" style="44" customWidth="1"/>
    <col min="14548" max="14548" width="1.7109375" style="44" customWidth="1"/>
    <col min="14549" max="14549" width="11" style="44" bestFit="1" customWidth="1"/>
    <col min="14550" max="14550" width="6.5703125" style="44" customWidth="1"/>
    <col min="14551" max="14551" width="1.7109375" style="44" customWidth="1"/>
    <col min="14552" max="14552" width="11" style="44" bestFit="1" customWidth="1"/>
    <col min="14553" max="14553" width="6.5703125" style="44" customWidth="1"/>
    <col min="14554" max="14554" width="1.7109375" style="44" customWidth="1"/>
    <col min="14555" max="14555" width="11" style="44" bestFit="1" customWidth="1"/>
    <col min="14556" max="14556" width="6.5703125" style="44" customWidth="1"/>
    <col min="14557" max="14557" width="1.7109375" style="44" customWidth="1"/>
    <col min="14558" max="14558" width="11" style="44" bestFit="1" customWidth="1"/>
    <col min="14559" max="14789" width="9.140625" style="44"/>
    <col min="14790" max="14790" width="5.7109375" style="44" customWidth="1"/>
    <col min="14791" max="14791" width="4.7109375" style="44" customWidth="1"/>
    <col min="14792" max="14792" width="33.7109375" style="44" customWidth="1"/>
    <col min="14793" max="14793" width="16.5703125" style="44" customWidth="1"/>
    <col min="14794" max="14794" width="10" style="44" customWidth="1"/>
    <col min="14795" max="14795" width="8.5703125" style="44" customWidth="1"/>
    <col min="14796" max="14796" width="5.5703125" style="44" customWidth="1"/>
    <col min="14797" max="14797" width="6.5703125" style="44" customWidth="1"/>
    <col min="14798" max="14798" width="1.7109375" style="44" customWidth="1"/>
    <col min="14799" max="14799" width="11" style="44" bestFit="1" customWidth="1"/>
    <col min="14800" max="14800" width="6.5703125" style="44" customWidth="1"/>
    <col min="14801" max="14801" width="1.7109375" style="44" customWidth="1"/>
    <col min="14802" max="14802" width="11" style="44" bestFit="1" customWidth="1"/>
    <col min="14803" max="14803" width="6.5703125" style="44" customWidth="1"/>
    <col min="14804" max="14804" width="1.7109375" style="44" customWidth="1"/>
    <col min="14805" max="14805" width="11" style="44" bestFit="1" customWidth="1"/>
    <col min="14806" max="14806" width="6.5703125" style="44" customWidth="1"/>
    <col min="14807" max="14807" width="1.7109375" style="44" customWidth="1"/>
    <col min="14808" max="14808" width="11" style="44" bestFit="1" customWidth="1"/>
    <col min="14809" max="14809" width="6.5703125" style="44" customWidth="1"/>
    <col min="14810" max="14810" width="1.7109375" style="44" customWidth="1"/>
    <col min="14811" max="14811" width="11" style="44" bestFit="1" customWidth="1"/>
    <col min="14812" max="14812" width="6.5703125" style="44" customWidth="1"/>
    <col min="14813" max="14813" width="1.7109375" style="44" customWidth="1"/>
    <col min="14814" max="14814" width="11" style="44" bestFit="1" customWidth="1"/>
    <col min="14815" max="15045" width="9.140625" style="44"/>
    <col min="15046" max="15046" width="5.7109375" style="44" customWidth="1"/>
    <col min="15047" max="15047" width="4.7109375" style="44" customWidth="1"/>
    <col min="15048" max="15048" width="33.7109375" style="44" customWidth="1"/>
    <col min="15049" max="15049" width="16.5703125" style="44" customWidth="1"/>
    <col min="15050" max="15050" width="10" style="44" customWidth="1"/>
    <col min="15051" max="15051" width="8.5703125" style="44" customWidth="1"/>
    <col min="15052" max="15052" width="5.5703125" style="44" customWidth="1"/>
    <col min="15053" max="15053" width="6.5703125" style="44" customWidth="1"/>
    <col min="15054" max="15054" width="1.7109375" style="44" customWidth="1"/>
    <col min="15055" max="15055" width="11" style="44" bestFit="1" customWidth="1"/>
    <col min="15056" max="15056" width="6.5703125" style="44" customWidth="1"/>
    <col min="15057" max="15057" width="1.7109375" style="44" customWidth="1"/>
    <col min="15058" max="15058" width="11" style="44" bestFit="1" customWidth="1"/>
    <col min="15059" max="15059" width="6.5703125" style="44" customWidth="1"/>
    <col min="15060" max="15060" width="1.7109375" style="44" customWidth="1"/>
    <col min="15061" max="15061" width="11" style="44" bestFit="1" customWidth="1"/>
    <col min="15062" max="15062" width="6.5703125" style="44" customWidth="1"/>
    <col min="15063" max="15063" width="1.7109375" style="44" customWidth="1"/>
    <col min="15064" max="15064" width="11" style="44" bestFit="1" customWidth="1"/>
    <col min="15065" max="15065" width="6.5703125" style="44" customWidth="1"/>
    <col min="15066" max="15066" width="1.7109375" style="44" customWidth="1"/>
    <col min="15067" max="15067" width="11" style="44" bestFit="1" customWidth="1"/>
    <col min="15068" max="15068" width="6.5703125" style="44" customWidth="1"/>
    <col min="15069" max="15069" width="1.7109375" style="44" customWidth="1"/>
    <col min="15070" max="15070" width="11" style="44" bestFit="1" customWidth="1"/>
    <col min="15071" max="15301" width="9.140625" style="44"/>
    <col min="15302" max="15302" width="5.7109375" style="44" customWidth="1"/>
    <col min="15303" max="15303" width="4.7109375" style="44" customWidth="1"/>
    <col min="15304" max="15304" width="33.7109375" style="44" customWidth="1"/>
    <col min="15305" max="15305" width="16.5703125" style="44" customWidth="1"/>
    <col min="15306" max="15306" width="10" style="44" customWidth="1"/>
    <col min="15307" max="15307" width="8.5703125" style="44" customWidth="1"/>
    <col min="15308" max="15308" width="5.5703125" style="44" customWidth="1"/>
    <col min="15309" max="15309" width="6.5703125" style="44" customWidth="1"/>
    <col min="15310" max="15310" width="1.7109375" style="44" customWidth="1"/>
    <col min="15311" max="15311" width="11" style="44" bestFit="1" customWidth="1"/>
    <col min="15312" max="15312" width="6.5703125" style="44" customWidth="1"/>
    <col min="15313" max="15313" width="1.7109375" style="44" customWidth="1"/>
    <col min="15314" max="15314" width="11" style="44" bestFit="1" customWidth="1"/>
    <col min="15315" max="15315" width="6.5703125" style="44" customWidth="1"/>
    <col min="15316" max="15316" width="1.7109375" style="44" customWidth="1"/>
    <col min="15317" max="15317" width="11" style="44" bestFit="1" customWidth="1"/>
    <col min="15318" max="15318" width="6.5703125" style="44" customWidth="1"/>
    <col min="15319" max="15319" width="1.7109375" style="44" customWidth="1"/>
    <col min="15320" max="15320" width="11" style="44" bestFit="1" customWidth="1"/>
    <col min="15321" max="15321" width="6.5703125" style="44" customWidth="1"/>
    <col min="15322" max="15322" width="1.7109375" style="44" customWidth="1"/>
    <col min="15323" max="15323" width="11" style="44" bestFit="1" customWidth="1"/>
    <col min="15324" max="15324" width="6.5703125" style="44" customWidth="1"/>
    <col min="15325" max="15325" width="1.7109375" style="44" customWidth="1"/>
    <col min="15326" max="15326" width="11" style="44" bestFit="1" customWidth="1"/>
    <col min="15327" max="15557" width="9.140625" style="44"/>
    <col min="15558" max="15558" width="5.7109375" style="44" customWidth="1"/>
    <col min="15559" max="15559" width="4.7109375" style="44" customWidth="1"/>
    <col min="15560" max="15560" width="33.7109375" style="44" customWidth="1"/>
    <col min="15561" max="15561" width="16.5703125" style="44" customWidth="1"/>
    <col min="15562" max="15562" width="10" style="44" customWidth="1"/>
    <col min="15563" max="15563" width="8.5703125" style="44" customWidth="1"/>
    <col min="15564" max="15564" width="5.5703125" style="44" customWidth="1"/>
    <col min="15565" max="15565" width="6.5703125" style="44" customWidth="1"/>
    <col min="15566" max="15566" width="1.7109375" style="44" customWidth="1"/>
    <col min="15567" max="15567" width="11" style="44" bestFit="1" customWidth="1"/>
    <col min="15568" max="15568" width="6.5703125" style="44" customWidth="1"/>
    <col min="15569" max="15569" width="1.7109375" style="44" customWidth="1"/>
    <col min="15570" max="15570" width="11" style="44" bestFit="1" customWidth="1"/>
    <col min="15571" max="15571" width="6.5703125" style="44" customWidth="1"/>
    <col min="15572" max="15572" width="1.7109375" style="44" customWidth="1"/>
    <col min="15573" max="15573" width="11" style="44" bestFit="1" customWidth="1"/>
    <col min="15574" max="15574" width="6.5703125" style="44" customWidth="1"/>
    <col min="15575" max="15575" width="1.7109375" style="44" customWidth="1"/>
    <col min="15576" max="15576" width="11" style="44" bestFit="1" customWidth="1"/>
    <col min="15577" max="15577" width="6.5703125" style="44" customWidth="1"/>
    <col min="15578" max="15578" width="1.7109375" style="44" customWidth="1"/>
    <col min="15579" max="15579" width="11" style="44" bestFit="1" customWidth="1"/>
    <col min="15580" max="15580" width="6.5703125" style="44" customWidth="1"/>
    <col min="15581" max="15581" width="1.7109375" style="44" customWidth="1"/>
    <col min="15582" max="15582" width="11" style="44" bestFit="1" customWidth="1"/>
    <col min="15583" max="16372" width="9.140625" style="44"/>
    <col min="16373" max="16384" width="8.85546875" style="44" customWidth="1"/>
  </cols>
  <sheetData>
    <row r="1" spans="1:22" ht="14.45" customHeight="1">
      <c r="C1" s="80"/>
      <c r="D1" s="218"/>
      <c r="E1" s="218"/>
      <c r="F1" s="91"/>
      <c r="G1" s="219"/>
      <c r="H1" s="228"/>
      <c r="I1" s="228"/>
      <c r="J1" s="228"/>
      <c r="K1" s="228"/>
      <c r="L1" s="228"/>
      <c r="M1" s="228"/>
      <c r="N1" s="228"/>
      <c r="O1" s="228"/>
      <c r="P1" s="228"/>
      <c r="S1" s="222"/>
      <c r="U1" s="44"/>
    </row>
    <row r="2" spans="1:22" ht="14.45" customHeight="1">
      <c r="C2" s="91"/>
      <c r="D2" s="105"/>
      <c r="E2" s="220"/>
      <c r="F2" s="218"/>
      <c r="G2" s="91"/>
      <c r="H2" s="228"/>
      <c r="I2" s="228"/>
      <c r="J2" s="228"/>
      <c r="K2" s="228"/>
      <c r="L2" s="228"/>
      <c r="M2" s="228"/>
      <c r="N2" s="228"/>
      <c r="O2" s="228"/>
      <c r="P2" s="228"/>
      <c r="Q2" s="357"/>
      <c r="R2" s="287"/>
      <c r="T2" s="222"/>
      <c r="U2" s="44"/>
    </row>
    <row r="3" spans="1:22" ht="15">
      <c r="C3" s="91"/>
      <c r="D3" s="105"/>
      <c r="E3" s="158"/>
      <c r="F3" s="218"/>
      <c r="G3" s="91"/>
      <c r="H3" s="228"/>
      <c r="I3" s="228"/>
      <c r="J3" s="228"/>
      <c r="K3" s="228"/>
      <c r="L3" s="228"/>
      <c r="M3" s="228"/>
      <c r="N3" s="228"/>
      <c r="O3" s="228"/>
      <c r="P3" s="228"/>
      <c r="Q3" s="357"/>
      <c r="R3" s="287"/>
      <c r="T3" s="222"/>
      <c r="U3" s="44"/>
    </row>
    <row r="4" spans="1:22" ht="109.5" customHeight="1">
      <c r="B4" s="395" t="s">
        <v>166</v>
      </c>
      <c r="C4" s="395"/>
      <c r="D4" s="395"/>
      <c r="E4" s="395"/>
      <c r="F4" s="395"/>
      <c r="G4" s="395"/>
      <c r="H4" s="395"/>
      <c r="I4" s="395"/>
      <c r="J4" s="395"/>
      <c r="K4" s="395"/>
      <c r="L4" s="395"/>
      <c r="M4" s="395"/>
      <c r="N4" s="395"/>
      <c r="O4" s="395"/>
      <c r="P4" s="395"/>
      <c r="Q4" s="357"/>
      <c r="R4" s="388" t="s">
        <v>215</v>
      </c>
      <c r="U4" s="44"/>
      <c r="V4" s="46"/>
    </row>
    <row r="5" spans="1:22" ht="21" customHeight="1">
      <c r="A5" s="58"/>
      <c r="B5" s="59"/>
      <c r="C5" s="208" t="s">
        <v>1</v>
      </c>
      <c r="D5" s="209"/>
      <c r="E5" s="399" t="s">
        <v>2</v>
      </c>
      <c r="F5" s="400"/>
      <c r="G5" s="401"/>
      <c r="H5" s="399" t="s">
        <v>3</v>
      </c>
      <c r="I5" s="400"/>
      <c r="J5" s="401"/>
      <c r="K5" s="399" t="s">
        <v>4</v>
      </c>
      <c r="L5" s="400"/>
      <c r="M5" s="401"/>
      <c r="N5" s="399" t="s">
        <v>6</v>
      </c>
      <c r="O5" s="400"/>
      <c r="P5" s="401"/>
      <c r="Q5" s="406"/>
      <c r="R5" s="405" t="s">
        <v>82</v>
      </c>
      <c r="S5" s="428" t="s">
        <v>201</v>
      </c>
      <c r="T5" s="416" t="s">
        <v>163</v>
      </c>
    </row>
    <row r="6" spans="1:22" ht="14.45" customHeight="1">
      <c r="A6" s="61"/>
      <c r="B6" s="62" t="s">
        <v>7</v>
      </c>
      <c r="C6" s="206" t="s">
        <v>8</v>
      </c>
      <c r="D6" s="207"/>
      <c r="E6" s="402" t="s">
        <v>19</v>
      </c>
      <c r="F6" s="403"/>
      <c r="G6" s="403"/>
      <c r="H6" s="402" t="s">
        <v>19</v>
      </c>
      <c r="I6" s="403"/>
      <c r="J6" s="403"/>
      <c r="K6" s="402" t="s">
        <v>19</v>
      </c>
      <c r="L6" s="403"/>
      <c r="M6" s="403"/>
      <c r="N6" s="402" t="s">
        <v>19</v>
      </c>
      <c r="O6" s="403"/>
      <c r="P6" s="404"/>
      <c r="Q6" s="406"/>
      <c r="R6" s="405"/>
      <c r="S6" s="428"/>
      <c r="T6" s="417"/>
    </row>
    <row r="7" spans="1:22" ht="14.45" customHeight="1">
      <c r="A7" s="64"/>
      <c r="B7" s="65"/>
      <c r="C7" s="66" t="s">
        <v>9</v>
      </c>
      <c r="D7" s="67" t="s">
        <v>10</v>
      </c>
      <c r="E7" s="68" t="s">
        <v>11</v>
      </c>
      <c r="F7" s="67" t="s">
        <v>52</v>
      </c>
      <c r="G7" s="69" t="s">
        <v>12</v>
      </c>
      <c r="H7" s="68" t="s">
        <v>11</v>
      </c>
      <c r="I7" s="67" t="s">
        <v>52</v>
      </c>
      <c r="J7" s="69" t="s">
        <v>12</v>
      </c>
      <c r="K7" s="68" t="s">
        <v>11</v>
      </c>
      <c r="L7" s="67" t="s">
        <v>52</v>
      </c>
      <c r="M7" s="69" t="s">
        <v>12</v>
      </c>
      <c r="N7" s="68" t="s">
        <v>11</v>
      </c>
      <c r="O7" s="67"/>
      <c r="P7" s="67" t="s">
        <v>12</v>
      </c>
      <c r="Q7" s="406"/>
      <c r="R7" s="405"/>
      <c r="S7" s="428"/>
      <c r="T7" s="418"/>
    </row>
    <row r="8" spans="1:22" ht="14.45" customHeight="1" thickBot="1">
      <c r="A8" s="61"/>
      <c r="B8" s="62"/>
      <c r="C8" s="60"/>
      <c r="D8" s="56"/>
      <c r="E8" s="70"/>
      <c r="F8" s="71"/>
      <c r="G8" s="72"/>
      <c r="H8" s="70"/>
      <c r="I8" s="71"/>
      <c r="J8" s="72"/>
      <c r="K8" s="70"/>
      <c r="L8" s="71"/>
      <c r="M8" s="72"/>
      <c r="N8" s="70"/>
      <c r="O8" s="71"/>
      <c r="P8" s="71"/>
      <c r="Q8" s="344"/>
    </row>
    <row r="9" spans="1:22" ht="81.75" customHeight="1" thickBot="1">
      <c r="A9" s="288" t="s">
        <v>47</v>
      </c>
      <c r="B9" s="289"/>
      <c r="C9" s="290"/>
      <c r="D9" s="291"/>
      <c r="E9" s="70"/>
      <c r="F9" s="292"/>
      <c r="G9" s="293"/>
      <c r="H9" s="70"/>
      <c r="I9" s="292"/>
      <c r="J9" s="293"/>
      <c r="K9" s="70"/>
      <c r="L9" s="292"/>
      <c r="M9" s="292"/>
      <c r="N9" s="70"/>
      <c r="O9" s="292"/>
      <c r="P9" s="293"/>
      <c r="Q9" s="344"/>
      <c r="R9" s="366" t="s">
        <v>172</v>
      </c>
      <c r="S9" s="367" t="s">
        <v>175</v>
      </c>
    </row>
    <row r="10" spans="1:22" ht="14.45" customHeight="1">
      <c r="A10" s="294" t="s">
        <v>0</v>
      </c>
      <c r="B10" s="80" t="s">
        <v>188</v>
      </c>
      <c r="C10" s="76"/>
      <c r="D10" s="56"/>
      <c r="E10" s="75"/>
      <c r="F10" s="71"/>
      <c r="G10" s="72"/>
      <c r="H10" s="77"/>
      <c r="I10" s="78"/>
      <c r="J10" s="79"/>
      <c r="K10" s="77"/>
      <c r="L10" s="78"/>
      <c r="M10" s="78"/>
      <c r="N10" s="75"/>
      <c r="O10" s="71"/>
      <c r="P10" s="72"/>
      <c r="Q10" s="344"/>
      <c r="R10" s="354"/>
      <c r="S10" s="309"/>
    </row>
    <row r="11" spans="1:22" ht="14.45" customHeight="1">
      <c r="A11" s="294"/>
      <c r="B11" s="80"/>
      <c r="C11" s="76"/>
      <c r="D11" s="56"/>
      <c r="E11" s="75"/>
      <c r="F11" s="71"/>
      <c r="G11" s="72"/>
      <c r="H11" s="77"/>
      <c r="I11" s="78"/>
      <c r="J11" s="78"/>
      <c r="K11" s="77"/>
      <c r="L11" s="78"/>
      <c r="M11" s="78"/>
      <c r="N11" s="75"/>
      <c r="O11" s="71"/>
      <c r="P11" s="72"/>
      <c r="Q11" s="344"/>
      <c r="R11" s="354"/>
      <c r="S11" s="309"/>
    </row>
    <row r="12" spans="1:22" s="57" customFormat="1" ht="14.45" customHeight="1" thickBot="1">
      <c r="A12" s="296" t="s">
        <v>59</v>
      </c>
      <c r="B12" s="81" t="s">
        <v>50</v>
      </c>
      <c r="C12" s="82"/>
      <c r="D12" s="37"/>
      <c r="E12" s="83"/>
      <c r="F12" s="84"/>
      <c r="G12" s="85"/>
      <c r="H12" s="83"/>
      <c r="I12" s="84"/>
      <c r="J12" s="84"/>
      <c r="K12" s="83"/>
      <c r="L12" s="84"/>
      <c r="M12" s="84"/>
      <c r="N12" s="83"/>
      <c r="O12" s="84"/>
      <c r="P12" s="85"/>
      <c r="Q12" s="345"/>
      <c r="R12" s="355"/>
      <c r="S12" s="309"/>
      <c r="T12" s="224"/>
    </row>
    <row r="13" spans="1:22" s="204" customFormat="1" ht="35.25" customHeight="1">
      <c r="A13" s="297" t="s">
        <v>168</v>
      </c>
      <c r="B13" s="87" t="s">
        <v>50</v>
      </c>
      <c r="C13" s="36" t="e">
        <f>#REF!/260</f>
        <v>#REF!</v>
      </c>
      <c r="D13" s="88" t="s">
        <v>60</v>
      </c>
      <c r="E13" s="89">
        <v>12</v>
      </c>
      <c r="F13" s="210">
        <v>0.05</v>
      </c>
      <c r="G13" s="79" t="e">
        <f t="shared" ref="G13:G15" si="0">ROUND(E13*C13,0)</f>
        <v>#REF!</v>
      </c>
      <c r="H13" s="89">
        <v>12</v>
      </c>
      <c r="I13" s="210">
        <v>0.05</v>
      </c>
      <c r="J13" s="78" t="e">
        <f t="shared" ref="J13:J16" si="1">ROUND($C13*(1+LocalSal)*H13,0)</f>
        <v>#REF!</v>
      </c>
      <c r="K13" s="89">
        <v>12</v>
      </c>
      <c r="L13" s="210">
        <v>0.05</v>
      </c>
      <c r="M13" s="78" t="e">
        <f t="shared" ref="M13:M16" si="2">ROUND((1+LocalSal)*(1+LocalSal)*K13*$C13,0)</f>
        <v>#REF!</v>
      </c>
      <c r="N13" s="77">
        <f>SUM(E13+H13+K13)</f>
        <v>36</v>
      </c>
      <c r="O13" s="90"/>
      <c r="P13" s="72" t="e">
        <f>SUM(G13+J13+M13)</f>
        <v>#REF!</v>
      </c>
      <c r="Q13" s="344"/>
      <c r="R13" s="368" t="s">
        <v>173</v>
      </c>
      <c r="S13" s="425" t="s">
        <v>189</v>
      </c>
      <c r="T13" s="342" t="s">
        <v>158</v>
      </c>
    </row>
    <row r="14" spans="1:22" s="204" customFormat="1" ht="36" customHeight="1">
      <c r="A14" s="297" t="s">
        <v>169</v>
      </c>
      <c r="B14" s="87" t="s">
        <v>50</v>
      </c>
      <c r="C14" s="36" t="e">
        <f>#REF!/260</f>
        <v>#REF!</v>
      </c>
      <c r="D14" s="88" t="s">
        <v>60</v>
      </c>
      <c r="E14" s="89">
        <v>12</v>
      </c>
      <c r="F14" s="210">
        <v>0.2</v>
      </c>
      <c r="G14" s="79" t="e">
        <f t="shared" si="0"/>
        <v>#REF!</v>
      </c>
      <c r="H14" s="89">
        <v>12</v>
      </c>
      <c r="I14" s="210">
        <v>0.2</v>
      </c>
      <c r="J14" s="78" t="e">
        <f t="shared" si="1"/>
        <v>#REF!</v>
      </c>
      <c r="K14" s="89">
        <v>12</v>
      </c>
      <c r="L14" s="210">
        <v>0.2</v>
      </c>
      <c r="M14" s="78" t="e">
        <f t="shared" si="2"/>
        <v>#REF!</v>
      </c>
      <c r="N14" s="77">
        <f t="shared" ref="N14:N24" si="3">SUM(E14+H14+K14)</f>
        <v>36</v>
      </c>
      <c r="O14" s="90"/>
      <c r="P14" s="72" t="e">
        <f t="shared" ref="P14:P24" si="4">SUM(G14+J14+M14)</f>
        <v>#REF!</v>
      </c>
      <c r="Q14" s="344"/>
      <c r="R14" s="369" t="s">
        <v>174</v>
      </c>
      <c r="S14" s="426"/>
      <c r="T14" s="343" t="s">
        <v>158</v>
      </c>
    </row>
    <row r="15" spans="1:22" s="205" customFormat="1" ht="63.75" customHeight="1">
      <c r="A15" s="297" t="s">
        <v>61</v>
      </c>
      <c r="B15" s="87" t="s">
        <v>50</v>
      </c>
      <c r="C15" s="36" t="e">
        <f>#REF!/260</f>
        <v>#REF!</v>
      </c>
      <c r="D15" s="88" t="s">
        <v>60</v>
      </c>
      <c r="E15" s="89">
        <v>12</v>
      </c>
      <c r="F15" s="210">
        <f t="shared" ref="F15:F24" si="5">E15/12</f>
        <v>1</v>
      </c>
      <c r="G15" s="79" t="e">
        <f t="shared" si="0"/>
        <v>#REF!</v>
      </c>
      <c r="H15" s="89">
        <v>12</v>
      </c>
      <c r="I15" s="210">
        <f t="shared" ref="I15:I16" si="6">H15/12</f>
        <v>1</v>
      </c>
      <c r="J15" s="78" t="e">
        <f t="shared" si="1"/>
        <v>#REF!</v>
      </c>
      <c r="K15" s="89">
        <v>12</v>
      </c>
      <c r="L15" s="210">
        <f t="shared" ref="L15:L16" si="7">K15/12</f>
        <v>1</v>
      </c>
      <c r="M15" s="78" t="e">
        <f t="shared" si="2"/>
        <v>#REF!</v>
      </c>
      <c r="N15" s="77">
        <f t="shared" si="3"/>
        <v>36</v>
      </c>
      <c r="O15" s="90"/>
      <c r="P15" s="72" t="e">
        <f t="shared" si="4"/>
        <v>#REF!</v>
      </c>
      <c r="Q15" s="344"/>
      <c r="R15" s="369" t="s">
        <v>72</v>
      </c>
      <c r="S15" s="426"/>
      <c r="T15" s="343" t="s">
        <v>158</v>
      </c>
    </row>
    <row r="16" spans="1:22" s="204" customFormat="1" ht="61.5" customHeight="1">
      <c r="A16" s="297" t="s">
        <v>61</v>
      </c>
      <c r="B16" s="87" t="s">
        <v>50</v>
      </c>
      <c r="C16" s="36" t="e">
        <f>#REF!/260</f>
        <v>#REF!</v>
      </c>
      <c r="D16" s="88" t="s">
        <v>60</v>
      </c>
      <c r="E16" s="89">
        <v>12</v>
      </c>
      <c r="F16" s="210">
        <f t="shared" si="5"/>
        <v>1</v>
      </c>
      <c r="G16" s="79" t="e">
        <f>ROUND(E16*C16,0)</f>
        <v>#REF!</v>
      </c>
      <c r="H16" s="89">
        <v>12</v>
      </c>
      <c r="I16" s="210">
        <f t="shared" si="6"/>
        <v>1</v>
      </c>
      <c r="J16" s="78" t="e">
        <f t="shared" si="1"/>
        <v>#REF!</v>
      </c>
      <c r="K16" s="89">
        <v>12</v>
      </c>
      <c r="L16" s="210">
        <f t="shared" si="7"/>
        <v>1</v>
      </c>
      <c r="M16" s="78" t="e">
        <f t="shared" si="2"/>
        <v>#REF!</v>
      </c>
      <c r="N16" s="77">
        <f t="shared" si="3"/>
        <v>36</v>
      </c>
      <c r="O16" s="90"/>
      <c r="P16" s="72" t="e">
        <f t="shared" si="4"/>
        <v>#REF!</v>
      </c>
      <c r="Q16" s="344"/>
      <c r="R16" s="369" t="s">
        <v>72</v>
      </c>
      <c r="S16" s="426"/>
      <c r="T16" s="343" t="s">
        <v>158</v>
      </c>
    </row>
    <row r="17" spans="1:20" s="204" customFormat="1" ht="78.75" customHeight="1">
      <c r="A17" s="297" t="s">
        <v>141</v>
      </c>
      <c r="B17" s="87" t="s">
        <v>50</v>
      </c>
      <c r="C17" s="36" t="e">
        <f>#REF!/260</f>
        <v>#REF!</v>
      </c>
      <c r="D17" s="88" t="s">
        <v>60</v>
      </c>
      <c r="E17" s="89">
        <v>12</v>
      </c>
      <c r="F17" s="210">
        <v>0.5</v>
      </c>
      <c r="G17" s="79" t="e">
        <f t="shared" ref="G17:G23" si="8">ROUND(E17*C17,0)</f>
        <v>#REF!</v>
      </c>
      <c r="H17" s="89">
        <v>12</v>
      </c>
      <c r="I17" s="210">
        <v>0.5</v>
      </c>
      <c r="J17" s="78" t="e">
        <f t="shared" ref="J17:J23" si="9">ROUND($C17*(1+LocalSal)*H17,0)</f>
        <v>#REF!</v>
      </c>
      <c r="K17" s="89">
        <v>12</v>
      </c>
      <c r="L17" s="210">
        <v>0.5</v>
      </c>
      <c r="M17" s="78" t="e">
        <f t="shared" ref="M17:M23" si="10">ROUND((1+LocalSal)*(1+LocalSal)*K17*$C17,0)</f>
        <v>#REF!</v>
      </c>
      <c r="N17" s="77">
        <f t="shared" si="3"/>
        <v>36</v>
      </c>
      <c r="O17" s="90"/>
      <c r="P17" s="72" t="e">
        <f t="shared" si="4"/>
        <v>#REF!</v>
      </c>
      <c r="Q17" s="344"/>
      <c r="R17" s="369" t="s">
        <v>202</v>
      </c>
      <c r="S17" s="426"/>
      <c r="T17" s="343" t="s">
        <v>158</v>
      </c>
    </row>
    <row r="18" spans="1:20" s="205" customFormat="1" ht="37.5" customHeight="1">
      <c r="A18" s="297" t="s">
        <v>62</v>
      </c>
      <c r="B18" s="87" t="s">
        <v>50</v>
      </c>
      <c r="C18" s="36" t="e">
        <f>#REF!/260</f>
        <v>#REF!</v>
      </c>
      <c r="D18" s="88" t="s">
        <v>60</v>
      </c>
      <c r="E18" s="89">
        <v>0</v>
      </c>
      <c r="F18" s="210">
        <f t="shared" ref="F18:F23" si="11">E18/12</f>
        <v>0</v>
      </c>
      <c r="G18" s="79" t="e">
        <f t="shared" si="8"/>
        <v>#REF!</v>
      </c>
      <c r="H18" s="89">
        <v>0</v>
      </c>
      <c r="I18" s="210">
        <f t="shared" ref="I18:I23" si="12">H18/12</f>
        <v>0</v>
      </c>
      <c r="J18" s="78" t="e">
        <f t="shared" si="9"/>
        <v>#REF!</v>
      </c>
      <c r="K18" s="89">
        <v>0</v>
      </c>
      <c r="L18" s="210">
        <f t="shared" ref="L18:L23" si="13">K18/12</f>
        <v>0</v>
      </c>
      <c r="M18" s="78" t="e">
        <f t="shared" si="10"/>
        <v>#REF!</v>
      </c>
      <c r="N18" s="77">
        <f t="shared" ref="N18:N23" si="14">SUM(E18+H18+K18)</f>
        <v>0</v>
      </c>
      <c r="O18" s="90"/>
      <c r="P18" s="72" t="e">
        <f t="shared" ref="P18:P23" si="15">SUM(G18+J18+M18)</f>
        <v>#REF!</v>
      </c>
      <c r="Q18" s="344"/>
      <c r="R18" s="369" t="s">
        <v>73</v>
      </c>
      <c r="S18" s="426"/>
      <c r="T18" s="343" t="s">
        <v>158</v>
      </c>
    </row>
    <row r="19" spans="1:20" s="204" customFormat="1" ht="37.5" customHeight="1">
      <c r="A19" s="297" t="s">
        <v>62</v>
      </c>
      <c r="B19" s="87" t="s">
        <v>50</v>
      </c>
      <c r="C19" s="36" t="e">
        <f>#REF!/260</f>
        <v>#REF!</v>
      </c>
      <c r="D19" s="88" t="s">
        <v>60</v>
      </c>
      <c r="E19" s="89">
        <v>0</v>
      </c>
      <c r="F19" s="210">
        <f t="shared" si="11"/>
        <v>0</v>
      </c>
      <c r="G19" s="79" t="e">
        <f t="shared" si="8"/>
        <v>#REF!</v>
      </c>
      <c r="H19" s="89">
        <v>0</v>
      </c>
      <c r="I19" s="210">
        <f t="shared" si="12"/>
        <v>0</v>
      </c>
      <c r="J19" s="78" t="e">
        <f t="shared" si="9"/>
        <v>#REF!</v>
      </c>
      <c r="K19" s="89">
        <v>0</v>
      </c>
      <c r="L19" s="210">
        <f t="shared" si="13"/>
        <v>0</v>
      </c>
      <c r="M19" s="78" t="e">
        <f t="shared" si="10"/>
        <v>#REF!</v>
      </c>
      <c r="N19" s="77">
        <f t="shared" si="14"/>
        <v>0</v>
      </c>
      <c r="O19" s="90"/>
      <c r="P19" s="72" t="e">
        <f t="shared" si="15"/>
        <v>#REF!</v>
      </c>
      <c r="Q19" s="344"/>
      <c r="R19" s="369" t="s">
        <v>73</v>
      </c>
      <c r="S19" s="426"/>
      <c r="T19" s="343" t="s">
        <v>158</v>
      </c>
    </row>
    <row r="20" spans="1:20" s="205" customFormat="1" ht="37.5" customHeight="1">
      <c r="A20" s="298" t="s">
        <v>62</v>
      </c>
      <c r="B20" s="299" t="s">
        <v>50</v>
      </c>
      <c r="C20" s="300" t="e">
        <f>#REF!/260</f>
        <v>#REF!</v>
      </c>
      <c r="D20" s="301" t="s">
        <v>60</v>
      </c>
      <c r="E20" s="302">
        <v>0</v>
      </c>
      <c r="F20" s="303">
        <f t="shared" si="11"/>
        <v>0</v>
      </c>
      <c r="G20" s="113" t="e">
        <f t="shared" si="8"/>
        <v>#REF!</v>
      </c>
      <c r="H20" s="302">
        <v>0</v>
      </c>
      <c r="I20" s="303">
        <f t="shared" si="12"/>
        <v>0</v>
      </c>
      <c r="J20" s="304" t="e">
        <f t="shared" si="9"/>
        <v>#REF!</v>
      </c>
      <c r="K20" s="302">
        <v>0</v>
      </c>
      <c r="L20" s="303">
        <f t="shared" si="13"/>
        <v>0</v>
      </c>
      <c r="M20" s="304" t="e">
        <f t="shared" si="10"/>
        <v>#REF!</v>
      </c>
      <c r="N20" s="305">
        <f t="shared" si="14"/>
        <v>0</v>
      </c>
      <c r="O20" s="306"/>
      <c r="P20" s="93" t="e">
        <f t="shared" si="15"/>
        <v>#REF!</v>
      </c>
      <c r="Q20" s="344"/>
      <c r="R20" s="369" t="s">
        <v>73</v>
      </c>
      <c r="S20" s="426"/>
      <c r="T20" s="343" t="s">
        <v>158</v>
      </c>
    </row>
    <row r="21" spans="1:20" s="204" customFormat="1" ht="15">
      <c r="A21" s="297" t="s">
        <v>62</v>
      </c>
      <c r="B21" s="87" t="s">
        <v>50</v>
      </c>
      <c r="C21" s="36" t="e">
        <f>#REF!/260</f>
        <v>#REF!</v>
      </c>
      <c r="D21" s="88" t="s">
        <v>60</v>
      </c>
      <c r="E21" s="89">
        <v>0</v>
      </c>
      <c r="F21" s="210">
        <f t="shared" si="11"/>
        <v>0</v>
      </c>
      <c r="G21" s="79" t="e">
        <f t="shared" si="8"/>
        <v>#REF!</v>
      </c>
      <c r="H21" s="89">
        <v>0</v>
      </c>
      <c r="I21" s="210">
        <f t="shared" si="12"/>
        <v>0</v>
      </c>
      <c r="J21" s="78" t="e">
        <f t="shared" si="9"/>
        <v>#REF!</v>
      </c>
      <c r="K21" s="89">
        <v>0</v>
      </c>
      <c r="L21" s="210">
        <f t="shared" si="13"/>
        <v>0</v>
      </c>
      <c r="M21" s="78" t="e">
        <f t="shared" si="10"/>
        <v>#REF!</v>
      </c>
      <c r="N21" s="77">
        <f t="shared" si="14"/>
        <v>0</v>
      </c>
      <c r="O21" s="90"/>
      <c r="P21" s="72" t="e">
        <f t="shared" si="15"/>
        <v>#REF!</v>
      </c>
      <c r="Q21" s="359"/>
      <c r="R21" s="369" t="s">
        <v>73</v>
      </c>
      <c r="S21" s="427"/>
      <c r="T21" s="343" t="s">
        <v>158</v>
      </c>
    </row>
    <row r="22" spans="1:20" s="205" customFormat="1" ht="14.45" customHeight="1">
      <c r="A22" s="297" t="s">
        <v>62</v>
      </c>
      <c r="B22" s="87" t="s">
        <v>50</v>
      </c>
      <c r="C22" s="36" t="e">
        <f>#REF!/260</f>
        <v>#REF!</v>
      </c>
      <c r="D22" s="88" t="s">
        <v>60</v>
      </c>
      <c r="E22" s="89">
        <v>0</v>
      </c>
      <c r="F22" s="210">
        <f t="shared" si="11"/>
        <v>0</v>
      </c>
      <c r="G22" s="79" t="e">
        <f t="shared" si="8"/>
        <v>#REF!</v>
      </c>
      <c r="H22" s="89">
        <v>0</v>
      </c>
      <c r="I22" s="210">
        <f t="shared" si="12"/>
        <v>0</v>
      </c>
      <c r="J22" s="78" t="e">
        <f t="shared" si="9"/>
        <v>#REF!</v>
      </c>
      <c r="K22" s="89">
        <v>0</v>
      </c>
      <c r="L22" s="210">
        <f t="shared" si="13"/>
        <v>0</v>
      </c>
      <c r="M22" s="78" t="e">
        <f t="shared" si="10"/>
        <v>#REF!</v>
      </c>
      <c r="N22" s="77">
        <f t="shared" si="14"/>
        <v>0</v>
      </c>
      <c r="O22" s="90"/>
      <c r="P22" s="72" t="e">
        <f t="shared" si="15"/>
        <v>#REF!</v>
      </c>
      <c r="Q22" s="344"/>
      <c r="R22" s="369" t="s">
        <v>73</v>
      </c>
      <c r="S22" s="324"/>
      <c r="T22" s="343"/>
    </row>
    <row r="23" spans="1:20" s="204" customFormat="1" ht="14.45" customHeight="1">
      <c r="A23" s="298" t="s">
        <v>62</v>
      </c>
      <c r="B23" s="299" t="s">
        <v>50</v>
      </c>
      <c r="C23" s="300" t="e">
        <f>#REF!/260</f>
        <v>#REF!</v>
      </c>
      <c r="D23" s="301" t="s">
        <v>60</v>
      </c>
      <c r="E23" s="302">
        <v>0</v>
      </c>
      <c r="F23" s="303">
        <f t="shared" si="11"/>
        <v>0</v>
      </c>
      <c r="G23" s="113" t="e">
        <f t="shared" si="8"/>
        <v>#REF!</v>
      </c>
      <c r="H23" s="302">
        <v>0</v>
      </c>
      <c r="I23" s="303">
        <f t="shared" si="12"/>
        <v>0</v>
      </c>
      <c r="J23" s="304" t="e">
        <f t="shared" si="9"/>
        <v>#REF!</v>
      </c>
      <c r="K23" s="302">
        <v>0</v>
      </c>
      <c r="L23" s="303">
        <f t="shared" si="13"/>
        <v>0</v>
      </c>
      <c r="M23" s="304" t="e">
        <f t="shared" si="10"/>
        <v>#REF!</v>
      </c>
      <c r="N23" s="305">
        <f t="shared" si="14"/>
        <v>0</v>
      </c>
      <c r="O23" s="306"/>
      <c r="P23" s="93" t="e">
        <f t="shared" si="15"/>
        <v>#REF!</v>
      </c>
      <c r="Q23" s="344"/>
      <c r="R23" s="369" t="s">
        <v>73</v>
      </c>
      <c r="S23" s="324"/>
      <c r="T23" s="343"/>
    </row>
    <row r="24" spans="1:20" s="204" customFormat="1" ht="14.45" customHeight="1" thickBot="1">
      <c r="A24" s="298" t="s">
        <v>62</v>
      </c>
      <c r="B24" s="299" t="s">
        <v>50</v>
      </c>
      <c r="C24" s="300" t="e">
        <f>#REF!/260</f>
        <v>#REF!</v>
      </c>
      <c r="D24" s="301" t="s">
        <v>60</v>
      </c>
      <c r="E24" s="302">
        <v>0</v>
      </c>
      <c r="F24" s="303">
        <f t="shared" si="5"/>
        <v>0</v>
      </c>
      <c r="G24" s="113" t="e">
        <f t="shared" ref="G24" si="16">ROUND(E24*C24,0)</f>
        <v>#REF!</v>
      </c>
      <c r="H24" s="302">
        <v>0</v>
      </c>
      <c r="I24" s="303">
        <f t="shared" ref="I24" si="17">H24/12</f>
        <v>0</v>
      </c>
      <c r="J24" s="304" t="e">
        <f t="shared" ref="J24" si="18">ROUND($C24*(1+LocalSal)*H24,0)</f>
        <v>#REF!</v>
      </c>
      <c r="K24" s="302">
        <v>0</v>
      </c>
      <c r="L24" s="303">
        <f t="shared" ref="L24" si="19">K24/12</f>
        <v>0</v>
      </c>
      <c r="M24" s="304" t="e">
        <f t="shared" ref="M24" si="20">ROUND((1+LocalSal)*(1+LocalSal)*K24*$C24,0)</f>
        <v>#REF!</v>
      </c>
      <c r="N24" s="305">
        <f t="shared" si="3"/>
        <v>0</v>
      </c>
      <c r="O24" s="306"/>
      <c r="P24" s="93" t="e">
        <f t="shared" si="4"/>
        <v>#REF!</v>
      </c>
      <c r="Q24" s="344"/>
      <c r="R24" s="370" t="s">
        <v>73</v>
      </c>
      <c r="S24" s="326"/>
      <c r="T24" s="323"/>
    </row>
    <row r="25" spans="1:20" ht="14.45" customHeight="1" collapsed="1">
      <c r="A25" s="61"/>
      <c r="B25" s="56"/>
      <c r="C25" s="76"/>
      <c r="D25" s="56"/>
      <c r="E25" s="92"/>
      <c r="F25" s="381"/>
      <c r="G25" s="93"/>
      <c r="H25" s="92"/>
      <c r="I25" s="381"/>
      <c r="J25" s="93"/>
      <c r="K25" s="92"/>
      <c r="L25" s="381"/>
      <c r="M25" s="325"/>
      <c r="N25" s="92"/>
      <c r="O25" s="381"/>
      <c r="P25" s="93"/>
      <c r="Q25" s="344"/>
      <c r="S25" s="310"/>
    </row>
    <row r="26" spans="1:20" ht="14.45" customHeight="1" thickBot="1">
      <c r="A26" s="61"/>
      <c r="B26" s="56"/>
      <c r="C26" s="60"/>
      <c r="D26" s="56"/>
      <c r="E26" s="75"/>
      <c r="F26" s="71"/>
      <c r="G26" s="72"/>
      <c r="H26" s="75"/>
      <c r="I26" s="71"/>
      <c r="J26" s="72"/>
      <c r="K26" s="75"/>
      <c r="L26" s="71"/>
      <c r="M26" s="71"/>
      <c r="N26" s="75"/>
      <c r="O26" s="71"/>
      <c r="P26" s="72"/>
      <c r="Q26" s="344"/>
      <c r="S26" s="310"/>
    </row>
    <row r="27" spans="1:20" ht="14.45" customHeight="1" thickBot="1">
      <c r="A27" s="103" t="s">
        <v>37</v>
      </c>
      <c r="B27" s="104"/>
      <c r="C27" s="102"/>
      <c r="D27" s="104"/>
      <c r="E27" s="106"/>
      <c r="F27" s="107"/>
      <c r="G27" s="108" t="e">
        <f>SUM(G13:G24)</f>
        <v>#REF!</v>
      </c>
      <c r="H27" s="106"/>
      <c r="I27" s="107"/>
      <c r="J27" s="108" t="e">
        <f>SUM(J13:J24)</f>
        <v>#REF!</v>
      </c>
      <c r="K27" s="106"/>
      <c r="L27" s="107"/>
      <c r="M27" s="107" t="e">
        <f>SUM(M13:M24)</f>
        <v>#REF!</v>
      </c>
      <c r="N27" s="106"/>
      <c r="O27" s="107"/>
      <c r="P27" s="108" t="e">
        <f>SUM(P13:P24)</f>
        <v>#REF!</v>
      </c>
      <c r="Q27" s="345"/>
    </row>
    <row r="28" spans="1:20" s="46" customFormat="1" ht="14.45" customHeight="1">
      <c r="A28" s="80"/>
      <c r="B28" s="37"/>
      <c r="C28" s="109"/>
      <c r="D28" s="37"/>
      <c r="E28" s="83"/>
      <c r="F28" s="84"/>
      <c r="G28" s="85"/>
      <c r="H28" s="83"/>
      <c r="I28" s="84"/>
      <c r="J28" s="85"/>
      <c r="K28" s="83"/>
      <c r="L28" s="84"/>
      <c r="M28" s="84"/>
      <c r="N28" s="83"/>
      <c r="O28" s="84"/>
      <c r="P28" s="85"/>
      <c r="Q28" s="345"/>
      <c r="R28" s="222"/>
      <c r="S28" s="222"/>
      <c r="T28" s="222"/>
    </row>
    <row r="29" spans="1:20" s="46" customFormat="1" ht="14.45" customHeight="1">
      <c r="A29" s="110" t="s">
        <v>21</v>
      </c>
      <c r="B29" s="80" t="s">
        <v>39</v>
      </c>
      <c r="C29" s="86"/>
      <c r="D29" s="33"/>
      <c r="E29" s="77"/>
      <c r="F29" s="78"/>
      <c r="G29" s="79"/>
      <c r="H29" s="77"/>
      <c r="I29" s="78"/>
      <c r="J29" s="79"/>
      <c r="K29" s="77"/>
      <c r="L29" s="78"/>
      <c r="M29" s="78"/>
      <c r="N29" s="77"/>
      <c r="O29" s="78"/>
      <c r="P29" s="79"/>
      <c r="Q29" s="344"/>
      <c r="R29" s="222"/>
      <c r="S29" s="222"/>
      <c r="T29" s="222"/>
    </row>
    <row r="30" spans="1:20" s="46" customFormat="1" ht="14.45" customHeight="1" thickBot="1">
      <c r="A30" s="110"/>
      <c r="B30" s="80"/>
      <c r="C30" s="86"/>
      <c r="D30" s="33"/>
      <c r="E30" s="77"/>
      <c r="F30" s="78"/>
      <c r="G30" s="79"/>
      <c r="H30" s="77"/>
      <c r="I30" s="78"/>
      <c r="J30" s="79"/>
      <c r="K30" s="77"/>
      <c r="L30" s="78"/>
      <c r="M30" s="78"/>
      <c r="N30" s="77"/>
      <c r="O30" s="78"/>
      <c r="P30" s="79"/>
      <c r="Q30" s="344"/>
      <c r="R30" s="222"/>
      <c r="S30" s="222"/>
      <c r="T30" s="222"/>
    </row>
    <row r="31" spans="1:20" s="46" customFormat="1" ht="52.5" customHeight="1" thickBot="1">
      <c r="A31" s="80" t="s">
        <v>39</v>
      </c>
      <c r="C31" s="36"/>
      <c r="D31" s="88"/>
      <c r="E31" s="77"/>
      <c r="F31" s="117"/>
      <c r="G31" s="79"/>
      <c r="H31" s="77"/>
      <c r="I31" s="117"/>
      <c r="J31" s="79"/>
      <c r="K31" s="77"/>
      <c r="L31" s="117"/>
      <c r="M31" s="78"/>
      <c r="N31" s="77"/>
      <c r="O31" s="117"/>
      <c r="P31" s="79"/>
      <c r="Q31" s="344"/>
      <c r="R31" s="320" t="s">
        <v>203</v>
      </c>
      <c r="S31" s="222"/>
      <c r="T31" s="222"/>
    </row>
    <row r="32" spans="1:20" s="46" customFormat="1" ht="14.45" customHeight="1" thickBot="1">
      <c r="A32" s="80"/>
      <c r="C32" s="36"/>
      <c r="D32" s="88"/>
      <c r="E32" s="77"/>
      <c r="F32" s="117"/>
      <c r="G32" s="79"/>
      <c r="H32" s="77"/>
      <c r="I32" s="117"/>
      <c r="J32" s="78"/>
      <c r="K32" s="77"/>
      <c r="L32" s="117"/>
      <c r="M32" s="78"/>
      <c r="N32" s="77"/>
      <c r="O32" s="117"/>
      <c r="P32" s="79"/>
      <c r="Q32" s="344"/>
      <c r="R32" s="222"/>
      <c r="S32" s="222"/>
      <c r="T32" s="222"/>
    </row>
    <row r="33" spans="1:21" s="55" customFormat="1" ht="96" customHeight="1">
      <c r="A33" s="87" t="s">
        <v>143</v>
      </c>
      <c r="B33" s="203" t="s">
        <v>50</v>
      </c>
      <c r="C33" s="35">
        <v>300</v>
      </c>
      <c r="D33" s="88" t="s">
        <v>13</v>
      </c>
      <c r="E33" s="89">
        <v>30</v>
      </c>
      <c r="F33" s="210"/>
      <c r="G33" s="79">
        <f t="shared" ref="G33" si="21">ROUND(E33*C33,0)</f>
        <v>9000</v>
      </c>
      <c r="H33" s="89">
        <v>30</v>
      </c>
      <c r="I33" s="210"/>
      <c r="J33" s="79">
        <f>ROUND(H33*E33,0)</f>
        <v>900</v>
      </c>
      <c r="K33" s="89">
        <v>30</v>
      </c>
      <c r="L33" s="210"/>
      <c r="M33" s="78">
        <f>ROUND(K33*E33,0)</f>
        <v>900</v>
      </c>
      <c r="N33" s="77">
        <f t="shared" ref="N33:N34" si="22">SUM(E33+H33+K33)</f>
        <v>90</v>
      </c>
      <c r="O33" s="90"/>
      <c r="P33" s="72">
        <f>SUM(G33+J33+M33)</f>
        <v>10800</v>
      </c>
      <c r="Q33" s="359"/>
      <c r="R33" s="368" t="s">
        <v>140</v>
      </c>
      <c r="S33" s="322" t="s">
        <v>148</v>
      </c>
      <c r="T33" s="327" t="s">
        <v>158</v>
      </c>
    </row>
    <row r="34" spans="1:21" s="55" customFormat="1" ht="54.75" customHeight="1" thickBot="1">
      <c r="A34" s="87" t="s">
        <v>66</v>
      </c>
      <c r="B34" s="203" t="s">
        <v>50</v>
      </c>
      <c r="C34" s="35">
        <v>0</v>
      </c>
      <c r="D34" s="88" t="s">
        <v>13</v>
      </c>
      <c r="E34" s="89">
        <v>0</v>
      </c>
      <c r="F34" s="210"/>
      <c r="G34" s="79">
        <f t="shared" ref="G34" si="23">ROUND(E34*C34,0)</f>
        <v>0</v>
      </c>
      <c r="H34" s="89">
        <v>0</v>
      </c>
      <c r="I34" s="210"/>
      <c r="J34" s="79">
        <f>ROUND(H34*E34,0)</f>
        <v>0</v>
      </c>
      <c r="K34" s="89">
        <v>0</v>
      </c>
      <c r="L34" s="210"/>
      <c r="M34" s="78">
        <f>ROUND(K34*E34,0)</f>
        <v>0</v>
      </c>
      <c r="N34" s="77">
        <f t="shared" si="22"/>
        <v>0</v>
      </c>
      <c r="O34" s="90"/>
      <c r="P34" s="72">
        <f>SUM(G34+J34+M34)</f>
        <v>0</v>
      </c>
      <c r="Q34" s="344"/>
      <c r="R34" s="370" t="s">
        <v>74</v>
      </c>
      <c r="S34" s="323" t="s">
        <v>144</v>
      </c>
      <c r="T34" s="328"/>
    </row>
    <row r="35" spans="1:21" ht="14.45" customHeight="1">
      <c r="A35" s="61"/>
      <c r="B35" s="56"/>
      <c r="C35" s="86"/>
      <c r="D35" s="115"/>
      <c r="E35" s="92"/>
      <c r="F35" s="71"/>
      <c r="G35" s="93"/>
      <c r="H35" s="92"/>
      <c r="I35" s="71"/>
      <c r="J35" s="93"/>
      <c r="K35" s="92"/>
      <c r="L35" s="71"/>
      <c r="M35" s="325"/>
      <c r="N35" s="92"/>
      <c r="O35" s="71"/>
      <c r="P35" s="93"/>
      <c r="Q35" s="344"/>
    </row>
    <row r="36" spans="1:21" s="48" customFormat="1" ht="14.45" customHeight="1">
      <c r="A36" s="94" t="s">
        <v>63</v>
      </c>
      <c r="B36" s="95"/>
      <c r="C36" s="38"/>
      <c r="D36" s="114"/>
      <c r="E36" s="52">
        <f>SUM(E31:E35)</f>
        <v>30</v>
      </c>
      <c r="F36" s="96"/>
      <c r="G36" s="101">
        <f>SUM(G31:G35)</f>
        <v>9000</v>
      </c>
      <c r="H36" s="52">
        <f>SUM(H31:H35)</f>
        <v>30</v>
      </c>
      <c r="I36" s="96"/>
      <c r="J36" s="101">
        <f>SUM(J31:J35)</f>
        <v>900</v>
      </c>
      <c r="K36" s="52">
        <f>SUM(K31:K35)</f>
        <v>30</v>
      </c>
      <c r="L36" s="96"/>
      <c r="M36" s="96">
        <f>SUM(M31:M35)</f>
        <v>900</v>
      </c>
      <c r="N36" s="52">
        <f>SUM(N31:N35)</f>
        <v>90</v>
      </c>
      <c r="O36" s="96"/>
      <c r="P36" s="97">
        <f>ROUND(G36+J36+M36,0)</f>
        <v>10800</v>
      </c>
      <c r="Q36" s="346"/>
      <c r="R36" s="223"/>
      <c r="S36" s="223"/>
      <c r="T36" s="223"/>
      <c r="U36" s="57"/>
    </row>
    <row r="37" spans="1:21" ht="14.45" customHeight="1" thickBot="1">
      <c r="A37" s="61"/>
      <c r="B37" s="56"/>
      <c r="C37" s="60"/>
      <c r="D37" s="56"/>
      <c r="E37" s="75"/>
      <c r="F37" s="71"/>
      <c r="G37" s="72"/>
      <c r="H37" s="75"/>
      <c r="I37" s="71"/>
      <c r="J37" s="72"/>
      <c r="K37" s="75"/>
      <c r="L37" s="71"/>
      <c r="M37" s="71"/>
      <c r="N37" s="75"/>
      <c r="O37" s="71"/>
      <c r="P37" s="72"/>
      <c r="Q37" s="344"/>
    </row>
    <row r="38" spans="1:21" ht="14.45" customHeight="1" collapsed="1" thickBot="1">
      <c r="A38" s="103" t="s">
        <v>14</v>
      </c>
      <c r="B38" s="104"/>
      <c r="C38" s="102"/>
      <c r="D38" s="104"/>
      <c r="E38" s="118">
        <f>E36</f>
        <v>30</v>
      </c>
      <c r="F38" s="107"/>
      <c r="G38" s="108">
        <f>G36</f>
        <v>9000</v>
      </c>
      <c r="H38" s="108">
        <f>H36</f>
        <v>30</v>
      </c>
      <c r="I38" s="107"/>
      <c r="J38" s="108">
        <f>J36</f>
        <v>900</v>
      </c>
      <c r="K38" s="108">
        <f>K36</f>
        <v>30</v>
      </c>
      <c r="L38" s="107"/>
      <c r="M38" s="107">
        <f>M36</f>
        <v>900</v>
      </c>
      <c r="N38" s="362">
        <f>N36</f>
        <v>90</v>
      </c>
      <c r="O38" s="107"/>
      <c r="P38" s="108">
        <f>ROUND(SUM(G38+J38+M38),0)</f>
        <v>10800</v>
      </c>
      <c r="Q38" s="345"/>
    </row>
    <row r="39" spans="1:21" ht="16.5" customHeight="1" thickBot="1">
      <c r="A39" s="74"/>
      <c r="B39" s="62"/>
      <c r="C39" s="73"/>
      <c r="D39" s="62"/>
      <c r="E39" s="119"/>
      <c r="F39" s="120"/>
      <c r="G39" s="121"/>
      <c r="H39" s="119"/>
      <c r="I39" s="120"/>
      <c r="J39" s="121"/>
      <c r="K39" s="119"/>
      <c r="L39" s="120"/>
      <c r="M39" s="120"/>
      <c r="N39" s="119"/>
      <c r="O39" s="120"/>
      <c r="P39" s="121"/>
      <c r="Q39" s="345"/>
    </row>
    <row r="40" spans="1:21" ht="16.899999999999999" customHeight="1" thickBot="1">
      <c r="A40" s="123" t="s">
        <v>43</v>
      </c>
      <c r="B40" s="124"/>
      <c r="C40" s="122"/>
      <c r="D40" s="124"/>
      <c r="E40" s="125"/>
      <c r="F40" s="126"/>
      <c r="G40" s="127" t="e">
        <f>G27+G38</f>
        <v>#REF!</v>
      </c>
      <c r="H40" s="125"/>
      <c r="I40" s="126"/>
      <c r="J40" s="127" t="e">
        <f>J27+J38</f>
        <v>#REF!</v>
      </c>
      <c r="K40" s="125"/>
      <c r="L40" s="126"/>
      <c r="M40" s="126" t="e">
        <f>M27+M38</f>
        <v>#REF!</v>
      </c>
      <c r="N40" s="125"/>
      <c r="O40" s="126"/>
      <c r="P40" s="127" t="e">
        <f>ROUND(SUM(G40+J40+M40),0)</f>
        <v>#REF!</v>
      </c>
      <c r="Q40" s="345"/>
    </row>
    <row r="41" spans="1:21" ht="16.5" customHeight="1" thickBot="1">
      <c r="A41" s="74"/>
      <c r="B41" s="62"/>
      <c r="C41" s="73"/>
      <c r="D41" s="62"/>
      <c r="E41" s="119"/>
      <c r="F41" s="120"/>
      <c r="G41" s="121"/>
      <c r="H41" s="119"/>
      <c r="I41" s="120"/>
      <c r="J41" s="121"/>
      <c r="K41" s="119"/>
      <c r="L41" s="120"/>
      <c r="M41" s="120"/>
      <c r="N41" s="119"/>
      <c r="O41" s="120"/>
      <c r="P41" s="121"/>
      <c r="Q41" s="345"/>
    </row>
    <row r="42" spans="1:21" ht="14.45" customHeight="1" thickBot="1">
      <c r="A42" s="74" t="s">
        <v>64</v>
      </c>
      <c r="B42" s="62"/>
      <c r="C42" s="128"/>
      <c r="D42" s="62"/>
      <c r="E42" s="119"/>
      <c r="F42" s="129"/>
      <c r="G42" s="121"/>
      <c r="H42" s="119"/>
      <c r="I42" s="129"/>
      <c r="J42" s="121"/>
      <c r="K42" s="119"/>
      <c r="L42" s="129"/>
      <c r="M42" s="120"/>
      <c r="N42" s="119"/>
      <c r="O42" s="129"/>
      <c r="P42" s="121"/>
      <c r="Q42" s="345"/>
      <c r="R42" s="321" t="s">
        <v>155</v>
      </c>
    </row>
    <row r="43" spans="1:21" ht="14.45" customHeight="1">
      <c r="A43" s="74"/>
      <c r="B43" s="62"/>
      <c r="C43" s="128"/>
      <c r="D43" s="62"/>
      <c r="E43" s="119"/>
      <c r="F43" s="129"/>
      <c r="G43" s="121"/>
      <c r="H43" s="119"/>
      <c r="I43" s="129"/>
      <c r="J43" s="121"/>
      <c r="K43" s="119"/>
      <c r="L43" s="129"/>
      <c r="M43" s="120"/>
      <c r="N43" s="119"/>
      <c r="O43" s="129"/>
      <c r="P43" s="121"/>
      <c r="Q43" s="345"/>
    </row>
    <row r="44" spans="1:21" s="46" customFormat="1" ht="14.45" customHeight="1" thickBot="1">
      <c r="A44" s="130"/>
      <c r="B44" s="131"/>
      <c r="C44" s="36"/>
      <c r="D44" s="33"/>
      <c r="E44" s="77"/>
      <c r="F44" s="78"/>
      <c r="G44" s="79"/>
      <c r="H44" s="77"/>
      <c r="I44" s="78"/>
      <c r="J44" s="78"/>
      <c r="K44" s="77"/>
      <c r="L44" s="78"/>
      <c r="M44" s="78"/>
      <c r="N44" s="77"/>
      <c r="O44" s="78"/>
      <c r="P44" s="79"/>
      <c r="Q44" s="344"/>
      <c r="R44" s="222"/>
      <c r="S44" s="222"/>
      <c r="T44" s="222"/>
    </row>
    <row r="45" spans="1:21" s="46" customFormat="1" ht="14.45" customHeight="1">
      <c r="A45" s="111" t="s">
        <v>65</v>
      </c>
      <c r="C45" s="201">
        <v>0</v>
      </c>
      <c r="D45" s="88"/>
      <c r="E45" s="77" t="e">
        <f>$G$27</f>
        <v>#REF!</v>
      </c>
      <c r="F45" s="100"/>
      <c r="G45" s="79" t="e">
        <f>ROUND($C45*E45,0)</f>
        <v>#REF!</v>
      </c>
      <c r="H45" s="77" t="e">
        <f>$J$27</f>
        <v>#REF!</v>
      </c>
      <c r="I45" s="100"/>
      <c r="J45" s="79" t="e">
        <f t="shared" ref="J45:J47" si="24">ROUND($C45*H45,0)</f>
        <v>#REF!</v>
      </c>
      <c r="K45" s="77" t="e">
        <f>$M$27</f>
        <v>#REF!</v>
      </c>
      <c r="L45" s="100"/>
      <c r="M45" s="78" t="e">
        <f t="shared" ref="M45:M47" si="25">ROUND($C45*K45,0)</f>
        <v>#REF!</v>
      </c>
      <c r="N45" s="77"/>
      <c r="O45" s="90"/>
      <c r="P45" s="79" t="e">
        <f>ROUND(SUM(G45+J45+M45),0)</f>
        <v>#REF!</v>
      </c>
      <c r="Q45" s="344"/>
      <c r="R45" s="368" t="s">
        <v>145</v>
      </c>
      <c r="S45" s="410" t="s">
        <v>147</v>
      </c>
      <c r="T45" s="422"/>
    </row>
    <row r="46" spans="1:21" s="46" customFormat="1" ht="14.45" customHeight="1">
      <c r="A46" s="111" t="s">
        <v>65</v>
      </c>
      <c r="C46" s="201">
        <v>0</v>
      </c>
      <c r="D46" s="88"/>
      <c r="E46" s="77" t="e">
        <f t="shared" ref="E46:E48" si="26">$G$27</f>
        <v>#REF!</v>
      </c>
      <c r="F46" s="100"/>
      <c r="G46" s="79" t="e">
        <f t="shared" ref="G46:G47" si="27">ROUND($C46*E46,0)</f>
        <v>#REF!</v>
      </c>
      <c r="H46" s="77" t="e">
        <f t="shared" ref="H46:H48" si="28">$J$27</f>
        <v>#REF!</v>
      </c>
      <c r="I46" s="100"/>
      <c r="J46" s="79" t="e">
        <f t="shared" si="24"/>
        <v>#REF!</v>
      </c>
      <c r="K46" s="77" t="e">
        <f t="shared" ref="K46:K48" si="29">$M$27</f>
        <v>#REF!</v>
      </c>
      <c r="L46" s="100"/>
      <c r="M46" s="78" t="e">
        <f t="shared" si="25"/>
        <v>#REF!</v>
      </c>
      <c r="N46" s="77"/>
      <c r="O46" s="90"/>
      <c r="P46" s="79" t="e">
        <f t="shared" ref="P46:P48" si="30">ROUND(SUM(G46+J46+M46),0)</f>
        <v>#REF!</v>
      </c>
      <c r="Q46" s="344"/>
      <c r="R46" s="369" t="s">
        <v>145</v>
      </c>
      <c r="S46" s="411"/>
      <c r="T46" s="423"/>
    </row>
    <row r="47" spans="1:21" s="46" customFormat="1" ht="14.45" customHeight="1">
      <c r="A47" s="111" t="s">
        <v>65</v>
      </c>
      <c r="C47" s="201">
        <v>0</v>
      </c>
      <c r="D47" s="88"/>
      <c r="E47" s="77" t="e">
        <f t="shared" si="26"/>
        <v>#REF!</v>
      </c>
      <c r="F47" s="100"/>
      <c r="G47" s="79" t="e">
        <f t="shared" si="27"/>
        <v>#REF!</v>
      </c>
      <c r="H47" s="77" t="e">
        <f t="shared" si="28"/>
        <v>#REF!</v>
      </c>
      <c r="I47" s="100"/>
      <c r="J47" s="79" t="e">
        <f t="shared" si="24"/>
        <v>#REF!</v>
      </c>
      <c r="K47" s="77" t="e">
        <f t="shared" si="29"/>
        <v>#REF!</v>
      </c>
      <c r="L47" s="100"/>
      <c r="M47" s="78" t="e">
        <f t="shared" si="25"/>
        <v>#REF!</v>
      </c>
      <c r="N47" s="77"/>
      <c r="O47" s="90"/>
      <c r="P47" s="79" t="e">
        <f t="shared" si="30"/>
        <v>#REF!</v>
      </c>
      <c r="Q47" s="344"/>
      <c r="R47" s="369" t="s">
        <v>145</v>
      </c>
      <c r="S47" s="411"/>
      <c r="T47" s="423"/>
    </row>
    <row r="48" spans="1:21" s="46" customFormat="1" ht="14.45" customHeight="1" thickBot="1">
      <c r="A48" s="111" t="s">
        <v>65</v>
      </c>
      <c r="C48" s="202">
        <v>0</v>
      </c>
      <c r="D48" s="88"/>
      <c r="E48" s="77" t="e">
        <f t="shared" si="26"/>
        <v>#REF!</v>
      </c>
      <c r="F48" s="100"/>
      <c r="G48" s="79" t="e">
        <f>ROUND($C48*E48,0)</f>
        <v>#REF!</v>
      </c>
      <c r="H48" s="77" t="e">
        <f t="shared" si="28"/>
        <v>#REF!</v>
      </c>
      <c r="I48" s="100"/>
      <c r="J48" s="79" t="e">
        <f>ROUND($C48*H48,0)</f>
        <v>#REF!</v>
      </c>
      <c r="K48" s="77" t="e">
        <f t="shared" si="29"/>
        <v>#REF!</v>
      </c>
      <c r="L48" s="100"/>
      <c r="M48" s="78" t="e">
        <f>ROUND($C48*K48,0)</f>
        <v>#REF!</v>
      </c>
      <c r="N48" s="77"/>
      <c r="O48" s="90"/>
      <c r="P48" s="79" t="e">
        <f t="shared" si="30"/>
        <v>#REF!</v>
      </c>
      <c r="Q48" s="344"/>
      <c r="R48" s="370" t="s">
        <v>145</v>
      </c>
      <c r="S48" s="412"/>
      <c r="T48" s="424"/>
    </row>
    <row r="49" spans="1:21" s="46" customFormat="1" ht="14.45" customHeight="1" thickBot="1">
      <c r="A49" s="111"/>
      <c r="C49" s="112"/>
      <c r="D49" s="88"/>
      <c r="E49" s="77"/>
      <c r="F49" s="100"/>
      <c r="G49" s="113"/>
      <c r="H49" s="77"/>
      <c r="I49" s="100"/>
      <c r="J49" s="113"/>
      <c r="K49" s="77"/>
      <c r="L49" s="100"/>
      <c r="M49" s="304"/>
      <c r="N49" s="77"/>
      <c r="O49" s="90"/>
      <c r="P49" s="113"/>
      <c r="Q49" s="344"/>
      <c r="R49" s="222" t="s">
        <v>146</v>
      </c>
      <c r="S49" s="222"/>
      <c r="T49" s="222"/>
    </row>
    <row r="50" spans="1:21" ht="16.899999999999999" customHeight="1" thickBot="1">
      <c r="A50" s="123" t="s">
        <v>23</v>
      </c>
      <c r="B50" s="124"/>
      <c r="C50" s="133"/>
      <c r="D50" s="124"/>
      <c r="E50" s="125"/>
      <c r="F50" s="134"/>
      <c r="G50" s="127" t="e">
        <f>SUM(G45:G48)</f>
        <v>#REF!</v>
      </c>
      <c r="H50" s="125"/>
      <c r="I50" s="134"/>
      <c r="J50" s="127" t="e">
        <f>SUM(J45:J48)</f>
        <v>#REF!</v>
      </c>
      <c r="K50" s="125"/>
      <c r="L50" s="134"/>
      <c r="M50" s="126" t="e">
        <f>SUM(M45:M48)</f>
        <v>#REF!</v>
      </c>
      <c r="N50" s="125"/>
      <c r="O50" s="127"/>
      <c r="P50" s="127" t="e">
        <f>ROUND(SUM(G50+J50+M50),0)</f>
        <v>#REF!</v>
      </c>
      <c r="Q50" s="345"/>
    </row>
    <row r="51" spans="1:21" s="51" customFormat="1" ht="14.45" customHeight="1" thickBot="1">
      <c r="A51" s="74"/>
      <c r="B51" s="74"/>
      <c r="C51" s="135"/>
      <c r="D51" s="136"/>
      <c r="E51" s="119"/>
      <c r="F51" s="137"/>
      <c r="G51" s="121"/>
      <c r="H51" s="119"/>
      <c r="I51" s="137"/>
      <c r="J51" s="121"/>
      <c r="K51" s="119"/>
      <c r="L51" s="137"/>
      <c r="M51" s="120"/>
      <c r="N51" s="119"/>
      <c r="O51" s="137"/>
      <c r="P51" s="121"/>
      <c r="Q51" s="345"/>
      <c r="R51" s="223"/>
      <c r="S51" s="223"/>
      <c r="T51" s="223"/>
      <c r="U51" s="98"/>
    </row>
    <row r="52" spans="1:21" ht="78" customHeight="1" thickBot="1">
      <c r="A52" s="74" t="s">
        <v>48</v>
      </c>
      <c r="B52" s="62"/>
      <c r="C52" s="73"/>
      <c r="D52" s="56"/>
      <c r="E52" s="75"/>
      <c r="F52" s="71"/>
      <c r="G52" s="72"/>
      <c r="H52" s="75"/>
      <c r="I52" s="71"/>
      <c r="J52" s="72"/>
      <c r="K52" s="75"/>
      <c r="L52" s="71"/>
      <c r="M52" s="71"/>
      <c r="N52" s="75"/>
      <c r="O52" s="71"/>
      <c r="P52" s="72"/>
      <c r="Q52" s="344"/>
      <c r="R52" s="321" t="s">
        <v>164</v>
      </c>
    </row>
    <row r="53" spans="1:21" ht="15">
      <c r="A53" s="74"/>
      <c r="B53" s="62"/>
      <c r="C53" s="73"/>
      <c r="D53" s="56"/>
      <c r="E53" s="75"/>
      <c r="F53" s="71"/>
      <c r="G53" s="72"/>
      <c r="H53" s="75"/>
      <c r="I53" s="71"/>
      <c r="J53" s="72"/>
      <c r="K53" s="75"/>
      <c r="L53" s="71"/>
      <c r="M53" s="71"/>
      <c r="N53" s="75"/>
      <c r="O53" s="71"/>
      <c r="P53" s="72"/>
      <c r="Q53" s="344"/>
    </row>
    <row r="54" spans="1:21" s="46" customFormat="1" ht="14.45" customHeight="1" thickBot="1">
      <c r="A54" s="152" t="s">
        <v>100</v>
      </c>
      <c r="B54" s="153"/>
      <c r="C54" s="36"/>
      <c r="D54" s="33"/>
      <c r="E54" s="77"/>
      <c r="F54" s="78"/>
      <c r="G54" s="79"/>
      <c r="H54" s="77"/>
      <c r="I54" s="78"/>
      <c r="J54" s="79"/>
      <c r="K54" s="77"/>
      <c r="L54" s="78"/>
      <c r="M54" s="78"/>
      <c r="N54" s="77"/>
      <c r="O54" s="78"/>
      <c r="P54" s="79"/>
      <c r="Q54" s="344"/>
      <c r="R54" s="222"/>
      <c r="S54" s="222"/>
      <c r="T54" s="222"/>
    </row>
    <row r="55" spans="1:21" s="205" customFormat="1" ht="61.5" customHeight="1">
      <c r="A55" s="33" t="s">
        <v>84</v>
      </c>
      <c r="B55" s="34" t="s">
        <v>170</v>
      </c>
      <c r="C55" s="35">
        <v>150</v>
      </c>
      <c r="D55" s="88" t="s">
        <v>13</v>
      </c>
      <c r="E55" s="89">
        <f>10*4*2</f>
        <v>80</v>
      </c>
      <c r="F55" s="117"/>
      <c r="G55" s="79">
        <f>ROUND(E55*C55,0)</f>
        <v>12000</v>
      </c>
      <c r="H55" s="89">
        <f>10*4*2</f>
        <v>80</v>
      </c>
      <c r="I55" s="117"/>
      <c r="J55" s="145">
        <f>ROUND($C55*(1+localinf)*H55,0)</f>
        <v>12000</v>
      </c>
      <c r="K55" s="89">
        <f>10*4*2</f>
        <v>80</v>
      </c>
      <c r="L55" s="117"/>
      <c r="M55" s="361">
        <f>ROUND((1+localinf)*(1+localinf)*K55*$C55,0)</f>
        <v>12000</v>
      </c>
      <c r="N55" s="77">
        <f t="shared" ref="N55:N57" si="31">SUM(E55+H55+K55)</f>
        <v>240</v>
      </c>
      <c r="O55" s="132"/>
      <c r="P55" s="79">
        <f t="shared" ref="P55:P57" si="32">ROUND(SUM(G55+J55+M55),0)</f>
        <v>36000</v>
      </c>
      <c r="Q55" s="344"/>
      <c r="R55" s="368" t="s">
        <v>106</v>
      </c>
      <c r="S55" s="396" t="s">
        <v>190</v>
      </c>
      <c r="T55" s="396"/>
    </row>
    <row r="56" spans="1:21" s="205" customFormat="1" ht="14.45" customHeight="1">
      <c r="A56" s="33" t="s">
        <v>85</v>
      </c>
      <c r="B56" s="203" t="s">
        <v>83</v>
      </c>
      <c r="C56" s="35">
        <v>50</v>
      </c>
      <c r="D56" s="88" t="s">
        <v>88</v>
      </c>
      <c r="E56" s="89">
        <f>10*4*4</f>
        <v>160</v>
      </c>
      <c r="F56" s="117"/>
      <c r="G56" s="79">
        <f>ROUND(E56*C56,0)</f>
        <v>8000</v>
      </c>
      <c r="H56" s="89">
        <f>10*4*4</f>
        <v>160</v>
      </c>
      <c r="I56" s="117"/>
      <c r="J56" s="145">
        <f>ROUND($C56*(1+localinf)*H56,0)</f>
        <v>8000</v>
      </c>
      <c r="K56" s="89">
        <f>10*4*4</f>
        <v>160</v>
      </c>
      <c r="L56" s="117"/>
      <c r="M56" s="361">
        <f>ROUND((1+localinf)*(1+localinf)*K56*$C56,0)</f>
        <v>8000</v>
      </c>
      <c r="N56" s="77">
        <f t="shared" si="31"/>
        <v>480</v>
      </c>
      <c r="O56" s="132"/>
      <c r="P56" s="79">
        <f t="shared" si="32"/>
        <v>24000</v>
      </c>
      <c r="Q56" s="344"/>
      <c r="R56" s="369" t="s">
        <v>136</v>
      </c>
      <c r="S56" s="397"/>
      <c r="T56" s="397"/>
    </row>
    <row r="57" spans="1:21" s="205" customFormat="1" ht="14.45" customHeight="1" thickBot="1">
      <c r="A57" s="33" t="s">
        <v>204</v>
      </c>
      <c r="B57" s="55"/>
      <c r="C57" s="35">
        <v>50</v>
      </c>
      <c r="D57" s="88" t="s">
        <v>87</v>
      </c>
      <c r="E57" s="89">
        <f>4*4</f>
        <v>16</v>
      </c>
      <c r="F57" s="117"/>
      <c r="G57" s="79">
        <f>ROUND(E57*C57,0)</f>
        <v>800</v>
      </c>
      <c r="H57" s="89">
        <f>4*4</f>
        <v>16</v>
      </c>
      <c r="I57" s="117"/>
      <c r="J57" s="145">
        <f>ROUND($C57*(1+localinf)*H57,0)</f>
        <v>800</v>
      </c>
      <c r="K57" s="89">
        <f>4*4</f>
        <v>16</v>
      </c>
      <c r="L57" s="117"/>
      <c r="M57" s="361">
        <f>ROUND((1+localinf)*(1+localinf)*K57*$C57,0)</f>
        <v>800</v>
      </c>
      <c r="N57" s="77">
        <f t="shared" si="31"/>
        <v>48</v>
      </c>
      <c r="O57" s="132"/>
      <c r="P57" s="79">
        <f t="shared" si="32"/>
        <v>2400</v>
      </c>
      <c r="Q57" s="344"/>
      <c r="R57" s="370" t="s">
        <v>137</v>
      </c>
      <c r="S57" s="398"/>
      <c r="T57" s="398"/>
    </row>
    <row r="58" spans="1:21" s="46" customFormat="1" ht="14.45" customHeight="1">
      <c r="A58" s="33"/>
      <c r="C58" s="36"/>
      <c r="D58" s="88"/>
      <c r="E58" s="77"/>
      <c r="F58" s="117"/>
      <c r="G58" s="79"/>
      <c r="H58" s="77"/>
      <c r="I58" s="117"/>
      <c r="J58" s="78"/>
      <c r="K58" s="77"/>
      <c r="L58" s="117"/>
      <c r="M58" s="78"/>
      <c r="N58" s="77"/>
      <c r="O58" s="90"/>
      <c r="P58" s="79"/>
      <c r="Q58" s="344"/>
      <c r="R58" s="222"/>
      <c r="S58" s="222"/>
      <c r="T58" s="222"/>
    </row>
    <row r="59" spans="1:21" s="151" customFormat="1" ht="16.5" customHeight="1" thickBot="1">
      <c r="A59" s="152" t="s">
        <v>76</v>
      </c>
      <c r="B59" s="153"/>
      <c r="C59" s="147"/>
      <c r="D59" s="146"/>
      <c r="E59" s="148"/>
      <c r="F59" s="149"/>
      <c r="G59" s="150"/>
      <c r="H59" s="148"/>
      <c r="I59" s="149"/>
      <c r="J59" s="149"/>
      <c r="K59" s="148"/>
      <c r="L59" s="149"/>
      <c r="M59" s="149"/>
      <c r="N59" s="148"/>
      <c r="O59" s="149"/>
      <c r="P59" s="150"/>
      <c r="Q59" s="347"/>
      <c r="R59" s="230"/>
      <c r="S59" s="230"/>
      <c r="T59" s="230"/>
    </row>
    <row r="60" spans="1:21" s="55" customFormat="1" ht="14.45" customHeight="1">
      <c r="A60" s="33" t="s">
        <v>51</v>
      </c>
      <c r="B60" s="34" t="s">
        <v>171</v>
      </c>
      <c r="C60" s="35">
        <v>2400</v>
      </c>
      <c r="D60" s="88" t="s">
        <v>16</v>
      </c>
      <c r="E60" s="89">
        <v>2</v>
      </c>
      <c r="F60" s="117"/>
      <c r="G60" s="79">
        <f>ROUND(E60*C60,0)</f>
        <v>4800</v>
      </c>
      <c r="H60" s="89">
        <v>2</v>
      </c>
      <c r="I60" s="117"/>
      <c r="J60" s="71">
        <f>ROUND($C60*(1+inf)*H60,0)</f>
        <v>4800</v>
      </c>
      <c r="K60" s="89">
        <v>2</v>
      </c>
      <c r="L60" s="117"/>
      <c r="M60" s="71">
        <f>ROUND((1+inf)*(1+inf)*K60*$C60,0)</f>
        <v>4800</v>
      </c>
      <c r="N60" s="77">
        <f t="shared" ref="N60:N66" si="33">SUM(E60+H60+K60)</f>
        <v>6</v>
      </c>
      <c r="O60" s="132"/>
      <c r="P60" s="79">
        <f t="shared" ref="P60:P66" si="34">ROUND(SUM(G60+J60+M60),0)</f>
        <v>14400</v>
      </c>
      <c r="Q60" s="344"/>
      <c r="R60" s="368" t="s">
        <v>89</v>
      </c>
      <c r="S60" s="407" t="s">
        <v>205</v>
      </c>
      <c r="T60" s="407"/>
    </row>
    <row r="61" spans="1:21" s="55" customFormat="1" ht="14.45" customHeight="1">
      <c r="A61" s="33" t="s">
        <v>75</v>
      </c>
      <c r="B61" s="203" t="s">
        <v>58</v>
      </c>
      <c r="C61" s="35">
        <f>224+103</f>
        <v>327</v>
      </c>
      <c r="D61" s="88" t="s">
        <v>13</v>
      </c>
      <c r="E61" s="89">
        <v>10</v>
      </c>
      <c r="F61" s="117"/>
      <c r="G61" s="79">
        <f>ROUND(E61*C61,0)</f>
        <v>3270</v>
      </c>
      <c r="H61" s="89">
        <v>10</v>
      </c>
      <c r="I61" s="117"/>
      <c r="J61" s="71">
        <f>ROUND($C61*(1+inf)*H61,0)</f>
        <v>3270</v>
      </c>
      <c r="K61" s="89">
        <v>10</v>
      </c>
      <c r="L61" s="117"/>
      <c r="M61" s="71">
        <f>ROUND((1+inf)*(1+inf)*K61*$C61,0)</f>
        <v>3270</v>
      </c>
      <c r="N61" s="77">
        <f t="shared" si="33"/>
        <v>30</v>
      </c>
      <c r="O61" s="132"/>
      <c r="P61" s="79">
        <f t="shared" si="34"/>
        <v>9810</v>
      </c>
      <c r="Q61" s="344"/>
      <c r="R61" s="369" t="s">
        <v>90</v>
      </c>
      <c r="S61" s="408"/>
      <c r="T61" s="408"/>
    </row>
    <row r="62" spans="1:21" s="55" customFormat="1" ht="14.45" customHeight="1">
      <c r="A62" s="33" t="s">
        <v>24</v>
      </c>
      <c r="C62" s="86"/>
      <c r="E62" s="77"/>
      <c r="F62" s="33"/>
      <c r="G62" s="160"/>
      <c r="H62" s="77"/>
      <c r="I62" s="33"/>
      <c r="J62" s="160"/>
      <c r="K62" s="77"/>
      <c r="L62" s="33"/>
      <c r="M62" s="33"/>
      <c r="N62" s="77"/>
      <c r="O62" s="33"/>
      <c r="P62" s="160"/>
      <c r="Q62" s="228"/>
      <c r="R62" s="369"/>
      <c r="S62" s="408"/>
      <c r="T62" s="408"/>
    </row>
    <row r="63" spans="1:21" s="55" customFormat="1" ht="14.45" customHeight="1">
      <c r="A63" s="33" t="s">
        <v>25</v>
      </c>
      <c r="C63" s="35">
        <v>50</v>
      </c>
      <c r="D63" s="88" t="s">
        <v>17</v>
      </c>
      <c r="E63" s="77">
        <f>E60</f>
        <v>2</v>
      </c>
      <c r="F63" s="117"/>
      <c r="G63" s="79">
        <f>ROUND(E63*C63,0)</f>
        <v>100</v>
      </c>
      <c r="H63" s="77">
        <f>H60</f>
        <v>2</v>
      </c>
      <c r="I63" s="117"/>
      <c r="J63" s="71">
        <f>ROUND($C63*(1+inf)*H63,0)</f>
        <v>100</v>
      </c>
      <c r="K63" s="77">
        <f>K60</f>
        <v>2</v>
      </c>
      <c r="L63" s="117"/>
      <c r="M63" s="71">
        <f>ROUND((1+inf)*(1+inf)*K63*$C63,0)</f>
        <v>100</v>
      </c>
      <c r="N63" s="77">
        <f t="shared" si="33"/>
        <v>6</v>
      </c>
      <c r="O63" s="132"/>
      <c r="P63" s="79">
        <f t="shared" si="34"/>
        <v>300</v>
      </c>
      <c r="Q63" s="344"/>
      <c r="R63" s="369" t="s">
        <v>91</v>
      </c>
      <c r="S63" s="408"/>
      <c r="T63" s="408"/>
    </row>
    <row r="64" spans="1:21" s="55" customFormat="1" ht="14.45" customHeight="1">
      <c r="A64" s="33" t="s">
        <v>26</v>
      </c>
      <c r="C64" s="35">
        <v>250</v>
      </c>
      <c r="D64" s="88" t="s">
        <v>17</v>
      </c>
      <c r="E64" s="77">
        <f>+E60</f>
        <v>2</v>
      </c>
      <c r="F64" s="117"/>
      <c r="G64" s="79">
        <f>ROUND(E64*C64,0)</f>
        <v>500</v>
      </c>
      <c r="H64" s="77">
        <f>+H60</f>
        <v>2</v>
      </c>
      <c r="I64" s="117"/>
      <c r="J64" s="71">
        <f>ROUND($C64*(1+inf)*H64,0)</f>
        <v>500</v>
      </c>
      <c r="K64" s="77">
        <f>+K60</f>
        <v>2</v>
      </c>
      <c r="L64" s="117"/>
      <c r="M64" s="71">
        <f>ROUND((1+inf)*(1+inf)*K64*$C64,0)</f>
        <v>500</v>
      </c>
      <c r="N64" s="77">
        <f t="shared" si="33"/>
        <v>6</v>
      </c>
      <c r="O64" s="132"/>
      <c r="P64" s="79">
        <f t="shared" si="34"/>
        <v>1500</v>
      </c>
      <c r="Q64" s="344"/>
      <c r="R64" s="369" t="s">
        <v>91</v>
      </c>
      <c r="S64" s="408"/>
      <c r="T64" s="408"/>
    </row>
    <row r="65" spans="1:21" s="55" customFormat="1" ht="14.45" customHeight="1">
      <c r="A65" s="33" t="s">
        <v>27</v>
      </c>
      <c r="C65" s="35">
        <v>50</v>
      </c>
      <c r="D65" s="88" t="s">
        <v>17</v>
      </c>
      <c r="E65" s="77">
        <f>+E60</f>
        <v>2</v>
      </c>
      <c r="F65" s="117"/>
      <c r="G65" s="79">
        <f>ROUND(E65*C65,0)</f>
        <v>100</v>
      </c>
      <c r="H65" s="77">
        <f>+H60</f>
        <v>2</v>
      </c>
      <c r="I65" s="117"/>
      <c r="J65" s="71">
        <f>ROUND($C65*(1+inf)*H65,0)</f>
        <v>100</v>
      </c>
      <c r="K65" s="77">
        <f>+K60</f>
        <v>2</v>
      </c>
      <c r="L65" s="117"/>
      <c r="M65" s="71">
        <f>ROUND((1+inf)*(1+inf)*K65*$C65,0)</f>
        <v>100</v>
      </c>
      <c r="N65" s="77">
        <f t="shared" si="33"/>
        <v>6</v>
      </c>
      <c r="O65" s="132"/>
      <c r="P65" s="79">
        <f t="shared" si="34"/>
        <v>300</v>
      </c>
      <c r="Q65" s="344"/>
      <c r="R65" s="369" t="s">
        <v>91</v>
      </c>
      <c r="S65" s="408"/>
      <c r="T65" s="408"/>
    </row>
    <row r="66" spans="1:21" s="55" customFormat="1" ht="14.45" customHeight="1" thickBot="1">
      <c r="A66" s="33" t="s">
        <v>28</v>
      </c>
      <c r="C66" s="35">
        <v>50</v>
      </c>
      <c r="D66" s="88" t="s">
        <v>17</v>
      </c>
      <c r="E66" s="77">
        <f>+E60</f>
        <v>2</v>
      </c>
      <c r="F66" s="117"/>
      <c r="G66" s="79">
        <f>ROUND(E66*C66,0)</f>
        <v>100</v>
      </c>
      <c r="H66" s="77">
        <f>+H60</f>
        <v>2</v>
      </c>
      <c r="I66" s="117"/>
      <c r="J66" s="71">
        <f>ROUND($C66*(1+inf)*H66,0)</f>
        <v>100</v>
      </c>
      <c r="K66" s="77">
        <f>+K60</f>
        <v>2</v>
      </c>
      <c r="L66" s="117"/>
      <c r="M66" s="71">
        <f>ROUND((1+inf)*(1+inf)*K66*$C66,0)</f>
        <v>100</v>
      </c>
      <c r="N66" s="77">
        <f t="shared" si="33"/>
        <v>6</v>
      </c>
      <c r="O66" s="132"/>
      <c r="P66" s="79">
        <f t="shared" si="34"/>
        <v>300</v>
      </c>
      <c r="Q66" s="344"/>
      <c r="R66" s="370" t="s">
        <v>91</v>
      </c>
      <c r="S66" s="409"/>
      <c r="T66" s="409"/>
    </row>
    <row r="67" spans="1:21" s="46" customFormat="1" ht="14.45" customHeight="1" collapsed="1" thickBot="1">
      <c r="A67" s="33"/>
      <c r="C67" s="36"/>
      <c r="D67" s="88"/>
      <c r="E67" s="77"/>
      <c r="F67" s="117"/>
      <c r="G67" s="79"/>
      <c r="H67" s="77"/>
      <c r="I67" s="117"/>
      <c r="J67" s="71"/>
      <c r="K67" s="77"/>
      <c r="L67" s="117"/>
      <c r="M67" s="71"/>
      <c r="N67" s="75"/>
      <c r="O67" s="132"/>
      <c r="P67" s="72"/>
      <c r="Q67" s="344"/>
      <c r="R67" s="222"/>
      <c r="S67" s="222"/>
      <c r="T67" s="222"/>
    </row>
    <row r="68" spans="1:21" ht="17.45" customHeight="1" thickBot="1">
      <c r="A68" s="123" t="s">
        <v>29</v>
      </c>
      <c r="B68" s="124"/>
      <c r="C68" s="157"/>
      <c r="D68" s="124"/>
      <c r="E68" s="125"/>
      <c r="F68" s="126"/>
      <c r="G68" s="127">
        <f>SUM(G55:G66)</f>
        <v>29670</v>
      </c>
      <c r="H68" s="125"/>
      <c r="I68" s="126"/>
      <c r="J68" s="127">
        <f>SUM(J55:J66)</f>
        <v>29670</v>
      </c>
      <c r="K68" s="125"/>
      <c r="L68" s="126"/>
      <c r="M68" s="126">
        <f>SUM(M55:M66)</f>
        <v>29670</v>
      </c>
      <c r="N68" s="125"/>
      <c r="O68" s="126"/>
      <c r="P68" s="127">
        <f>ROUND(SUM(G68+J68+M68),0)</f>
        <v>89010</v>
      </c>
      <c r="Q68" s="345"/>
      <c r="R68" s="222"/>
      <c r="S68" s="222"/>
      <c r="T68" s="222"/>
    </row>
    <row r="69" spans="1:21" ht="14.45" customHeight="1">
      <c r="A69" s="61"/>
      <c r="B69" s="56"/>
      <c r="C69" s="60"/>
      <c r="D69" s="56"/>
      <c r="E69" s="75"/>
      <c r="F69" s="71"/>
      <c r="G69" s="72"/>
      <c r="H69" s="75"/>
      <c r="I69" s="71"/>
      <c r="J69" s="72"/>
      <c r="K69" s="75"/>
      <c r="L69" s="71"/>
      <c r="M69" s="71"/>
      <c r="N69" s="75"/>
      <c r="O69" s="71"/>
      <c r="P69" s="72"/>
      <c r="Q69" s="344"/>
      <c r="R69" s="222"/>
      <c r="S69" s="222"/>
      <c r="T69" s="222"/>
    </row>
    <row r="70" spans="1:21" s="49" customFormat="1" ht="14.45" customHeight="1">
      <c r="A70" s="80" t="s">
        <v>206</v>
      </c>
      <c r="B70" s="37"/>
      <c r="C70" s="109"/>
      <c r="D70" s="33"/>
      <c r="E70" s="75"/>
      <c r="F70" s="71"/>
      <c r="G70" s="72"/>
      <c r="H70" s="75"/>
      <c r="I70" s="71"/>
      <c r="J70" s="72"/>
      <c r="K70" s="75"/>
      <c r="L70" s="71"/>
      <c r="M70" s="71"/>
      <c r="N70" s="75"/>
      <c r="O70" s="71"/>
      <c r="P70" s="72"/>
      <c r="Q70" s="344"/>
      <c r="R70" s="222"/>
      <c r="S70" s="222"/>
      <c r="T70" s="222"/>
      <c r="U70" s="55"/>
    </row>
    <row r="71" spans="1:21" s="49" customFormat="1" ht="14.45" customHeight="1" thickBot="1">
      <c r="A71" s="80"/>
      <c r="B71" s="37"/>
      <c r="C71" s="109"/>
      <c r="D71" s="33"/>
      <c r="E71" s="75"/>
      <c r="F71" s="71"/>
      <c r="G71" s="72"/>
      <c r="H71" s="75"/>
      <c r="I71" s="71"/>
      <c r="J71" s="72"/>
      <c r="K71" s="75"/>
      <c r="L71" s="71"/>
      <c r="M71" s="71"/>
      <c r="N71" s="75"/>
      <c r="O71" s="71"/>
      <c r="P71" s="72"/>
      <c r="Q71" s="344"/>
      <c r="R71" s="222"/>
      <c r="S71" s="222"/>
      <c r="T71" s="222"/>
      <c r="U71" s="55"/>
    </row>
    <row r="72" spans="1:21" s="49" customFormat="1" ht="70.5" customHeight="1">
      <c r="A72" s="228" t="s">
        <v>177</v>
      </c>
      <c r="C72" s="35">
        <v>5000</v>
      </c>
      <c r="D72" s="88" t="s">
        <v>18</v>
      </c>
      <c r="E72" s="89">
        <v>1</v>
      </c>
      <c r="F72" s="71"/>
      <c r="G72" s="79">
        <f>ROUND(E72*C72,0)</f>
        <v>5000</v>
      </c>
      <c r="H72" s="89">
        <v>0</v>
      </c>
      <c r="I72" s="117"/>
      <c r="J72" s="71">
        <f>ROUND($C72*(1+localinf)*H72,0)</f>
        <v>0</v>
      </c>
      <c r="K72" s="89">
        <v>0</v>
      </c>
      <c r="L72" s="117"/>
      <c r="M72" s="71">
        <f>ROUND((1+localinf)*(1+localinf)*K72*$C72,0)</f>
        <v>0</v>
      </c>
      <c r="N72" s="77">
        <f t="shared" ref="N72:N75" si="35">SUM(E72+H72+K72)</f>
        <v>1</v>
      </c>
      <c r="O72" s="132"/>
      <c r="P72" s="79">
        <f t="shared" ref="P72:P75" si="36">ROUND(SUM(G72+J72+M72),0)</f>
        <v>5000</v>
      </c>
      <c r="Q72" s="360"/>
      <c r="R72" s="368" t="s">
        <v>138</v>
      </c>
      <c r="S72" s="413" t="s">
        <v>191</v>
      </c>
      <c r="T72" s="419" t="s">
        <v>207</v>
      </c>
      <c r="U72" s="55"/>
    </row>
    <row r="73" spans="1:21" s="49" customFormat="1" ht="70.5" customHeight="1">
      <c r="A73" s="33" t="s">
        <v>176</v>
      </c>
      <c r="C73" s="35">
        <v>5000</v>
      </c>
      <c r="D73" s="88"/>
      <c r="E73" s="89">
        <v>1</v>
      </c>
      <c r="F73" s="71"/>
      <c r="G73" s="79">
        <f>ROUND(E73*C73,0)</f>
        <v>5000</v>
      </c>
      <c r="H73" s="89">
        <v>0</v>
      </c>
      <c r="I73" s="117"/>
      <c r="J73" s="71">
        <f>ROUND($C73*(1+localinf)*H73,0)</f>
        <v>0</v>
      </c>
      <c r="K73" s="89">
        <v>0</v>
      </c>
      <c r="L73" s="117"/>
      <c r="M73" s="71">
        <f>ROUND((1+localinf)*(1+localinf)*K73*$C73,0)</f>
        <v>0</v>
      </c>
      <c r="N73" s="77">
        <v>1</v>
      </c>
      <c r="O73" s="132"/>
      <c r="P73" s="79">
        <f t="shared" si="36"/>
        <v>5000</v>
      </c>
      <c r="Q73" s="360"/>
      <c r="R73" s="369" t="s">
        <v>149</v>
      </c>
      <c r="S73" s="414"/>
      <c r="T73" s="420"/>
      <c r="U73" s="55"/>
    </row>
    <row r="74" spans="1:21" s="49" customFormat="1" ht="63.75" customHeight="1">
      <c r="A74" s="33" t="s">
        <v>150</v>
      </c>
      <c r="C74" s="35">
        <v>5000</v>
      </c>
      <c r="D74" s="88" t="s">
        <v>18</v>
      </c>
      <c r="E74" s="89">
        <v>2</v>
      </c>
      <c r="F74" s="71"/>
      <c r="G74" s="79">
        <f>ROUND(E74*C74,0)</f>
        <v>10000</v>
      </c>
      <c r="H74" s="89">
        <v>0</v>
      </c>
      <c r="I74" s="117"/>
      <c r="J74" s="71">
        <f>ROUND($C74*(1+localinf)*H74,0)</f>
        <v>0</v>
      </c>
      <c r="K74" s="89">
        <v>0</v>
      </c>
      <c r="L74" s="117"/>
      <c r="M74" s="71">
        <f>ROUND((1+localinf)*(1+localinf)*K74*$C74,0)</f>
        <v>0</v>
      </c>
      <c r="N74" s="77">
        <f t="shared" si="35"/>
        <v>2</v>
      </c>
      <c r="O74" s="132"/>
      <c r="P74" s="79">
        <f t="shared" si="36"/>
        <v>10000</v>
      </c>
      <c r="Q74" s="360"/>
      <c r="R74" s="369" t="s">
        <v>151</v>
      </c>
      <c r="S74" s="414"/>
      <c r="T74" s="420"/>
      <c r="U74" s="55"/>
    </row>
    <row r="75" spans="1:21" s="49" customFormat="1" ht="65.25" customHeight="1">
      <c r="A75" s="33" t="s">
        <v>101</v>
      </c>
      <c r="C75" s="35">
        <v>4500</v>
      </c>
      <c r="D75" s="88" t="s">
        <v>18</v>
      </c>
      <c r="E75" s="89">
        <v>1</v>
      </c>
      <c r="F75" s="71"/>
      <c r="G75" s="79">
        <f>ROUND(E75*C75,0)</f>
        <v>4500</v>
      </c>
      <c r="H75" s="89">
        <v>0</v>
      </c>
      <c r="I75" s="117"/>
      <c r="J75" s="71">
        <f>ROUND($C75*(1+localinf)*H75,0)</f>
        <v>0</v>
      </c>
      <c r="K75" s="89">
        <v>0</v>
      </c>
      <c r="L75" s="117"/>
      <c r="M75" s="71">
        <f>ROUND((1+localinf)*(1+localinf)*K75*$C75,0)</f>
        <v>0</v>
      </c>
      <c r="N75" s="77">
        <f t="shared" si="35"/>
        <v>1</v>
      </c>
      <c r="O75" s="132"/>
      <c r="P75" s="79">
        <f t="shared" si="36"/>
        <v>4500</v>
      </c>
      <c r="Q75" s="360"/>
      <c r="R75" s="369" t="s">
        <v>139</v>
      </c>
      <c r="S75" s="414"/>
      <c r="T75" s="420"/>
      <c r="U75" s="55"/>
    </row>
    <row r="76" spans="1:21" s="49" customFormat="1" ht="65.25" customHeight="1" thickBot="1">
      <c r="A76" s="33" t="s">
        <v>152</v>
      </c>
      <c r="C76" s="311">
        <v>0</v>
      </c>
      <c r="D76" s="88" t="s">
        <v>18</v>
      </c>
      <c r="E76" s="89">
        <v>12</v>
      </c>
      <c r="F76" s="71"/>
      <c r="G76" s="79">
        <f>ROUND(E76*C76,0)</f>
        <v>0</v>
      </c>
      <c r="H76" s="89">
        <v>12</v>
      </c>
      <c r="I76" s="117"/>
      <c r="J76" s="71">
        <f>ROUND($C76*(1+localinf)*H76,0)</f>
        <v>0</v>
      </c>
      <c r="K76" s="89">
        <v>12</v>
      </c>
      <c r="L76" s="117"/>
      <c r="M76" s="71">
        <f>ROUND((1+localinf)*(1+localinf)*K76*$C76,0)</f>
        <v>0</v>
      </c>
      <c r="N76" s="77">
        <f t="shared" ref="N76" si="37">SUM(E76+H76+K76)</f>
        <v>36</v>
      </c>
      <c r="O76" s="132"/>
      <c r="P76" s="79">
        <f t="shared" ref="P76" si="38">ROUND(SUM(G76+J76+M76),0)</f>
        <v>0</v>
      </c>
      <c r="Q76" s="360"/>
      <c r="R76" s="370" t="s">
        <v>153</v>
      </c>
      <c r="S76" s="415"/>
      <c r="T76" s="421"/>
      <c r="U76" s="55"/>
    </row>
    <row r="77" spans="1:21" s="51" customFormat="1" ht="14.45" customHeight="1" thickBot="1">
      <c r="A77" s="80"/>
      <c r="B77" s="37"/>
      <c r="C77" s="82"/>
      <c r="D77" s="154"/>
      <c r="E77" s="119"/>
      <c r="F77" s="120"/>
      <c r="G77" s="121"/>
      <c r="H77" s="119"/>
      <c r="I77" s="120"/>
      <c r="J77" s="121"/>
      <c r="K77" s="119"/>
      <c r="L77" s="120"/>
      <c r="M77" s="120"/>
      <c r="N77" s="119"/>
      <c r="O77" s="120"/>
      <c r="P77" s="121"/>
      <c r="Q77" s="345"/>
      <c r="R77" s="224"/>
      <c r="S77" s="224"/>
      <c r="T77" s="224"/>
      <c r="U77" s="98"/>
    </row>
    <row r="78" spans="1:21" ht="17.45" customHeight="1" thickBot="1">
      <c r="A78" s="123" t="s">
        <v>30</v>
      </c>
      <c r="B78" s="124"/>
      <c r="C78" s="157"/>
      <c r="D78" s="124"/>
      <c r="E78" s="125"/>
      <c r="F78" s="126"/>
      <c r="G78" s="127">
        <f>SUM(G72:G75)</f>
        <v>24500</v>
      </c>
      <c r="H78" s="125"/>
      <c r="I78" s="126"/>
      <c r="J78" s="127">
        <f>SUM(J72:J75)</f>
        <v>0</v>
      </c>
      <c r="K78" s="125"/>
      <c r="L78" s="126"/>
      <c r="M78" s="126">
        <f>SUM(M72:M75)</f>
        <v>0</v>
      </c>
      <c r="N78" s="125"/>
      <c r="O78" s="126"/>
      <c r="P78" s="127">
        <f>ROUND(SUM(G78+J78+M78),0)</f>
        <v>24500</v>
      </c>
      <c r="Q78" s="345"/>
      <c r="R78" s="222"/>
      <c r="S78" s="222"/>
      <c r="T78" s="222"/>
    </row>
    <row r="79" spans="1:21" ht="14.45" customHeight="1" thickBot="1">
      <c r="A79" s="74"/>
      <c r="B79" s="62"/>
      <c r="C79" s="159"/>
      <c r="D79" s="62"/>
      <c r="E79" s="119"/>
      <c r="F79" s="120"/>
      <c r="G79" s="121"/>
      <c r="H79" s="119"/>
      <c r="I79" s="120"/>
      <c r="J79" s="121"/>
      <c r="K79" s="119"/>
      <c r="L79" s="120"/>
      <c r="M79" s="120"/>
      <c r="N79" s="119"/>
      <c r="O79" s="120"/>
      <c r="P79" s="121"/>
      <c r="Q79" s="345"/>
      <c r="R79" s="222"/>
      <c r="S79" s="222"/>
      <c r="T79" s="222"/>
    </row>
    <row r="80" spans="1:21" s="55" customFormat="1" ht="32.25" customHeight="1" collapsed="1" thickBot="1">
      <c r="A80" s="80" t="s">
        <v>49</v>
      </c>
      <c r="B80" s="37"/>
      <c r="C80" s="36"/>
      <c r="D80" s="33"/>
      <c r="E80" s="77"/>
      <c r="F80" s="78"/>
      <c r="G80" s="79"/>
      <c r="H80" s="77"/>
      <c r="I80" s="78"/>
      <c r="J80" s="79"/>
      <c r="K80" s="77"/>
      <c r="L80" s="78"/>
      <c r="M80" s="78"/>
      <c r="N80" s="77"/>
      <c r="O80" s="78"/>
      <c r="P80" s="79"/>
      <c r="Q80" s="344"/>
      <c r="R80" s="320" t="s">
        <v>160</v>
      </c>
      <c r="S80" s="222"/>
      <c r="T80" s="222"/>
    </row>
    <row r="81" spans="1:21" s="55" customFormat="1" ht="14.45" customHeight="1">
      <c r="A81" s="99"/>
      <c r="C81" s="86"/>
      <c r="E81" s="77"/>
      <c r="F81" s="33"/>
      <c r="G81" s="160"/>
      <c r="H81" s="77"/>
      <c r="I81" s="33"/>
      <c r="J81" s="160"/>
      <c r="K81" s="77"/>
      <c r="L81" s="33"/>
      <c r="M81" s="33"/>
      <c r="N81" s="75"/>
      <c r="O81" s="132"/>
      <c r="P81" s="72"/>
      <c r="Q81" s="344"/>
      <c r="R81" s="222"/>
      <c r="S81" s="222"/>
      <c r="T81" s="222"/>
    </row>
    <row r="82" spans="1:21" s="55" customFormat="1" ht="14.45" customHeight="1">
      <c r="A82" s="63" t="s">
        <v>0</v>
      </c>
      <c r="B82" s="98" t="s">
        <v>67</v>
      </c>
      <c r="C82" s="86"/>
      <c r="E82" s="54"/>
      <c r="H82" s="77"/>
      <c r="I82" s="33"/>
      <c r="J82" s="160"/>
      <c r="K82" s="77"/>
      <c r="L82" s="33"/>
      <c r="M82" s="33"/>
      <c r="N82" s="75"/>
      <c r="O82" s="132"/>
      <c r="P82" s="72"/>
      <c r="Q82" s="344"/>
      <c r="R82" s="222"/>
      <c r="S82" s="222"/>
      <c r="T82" s="222"/>
    </row>
    <row r="83" spans="1:21" s="55" customFormat="1" ht="14.45" customHeight="1" thickBot="1">
      <c r="A83" s="63"/>
      <c r="B83" s="98"/>
      <c r="C83" s="86"/>
      <c r="E83" s="54"/>
      <c r="H83" s="77"/>
      <c r="I83" s="33"/>
      <c r="J83" s="33"/>
      <c r="K83" s="77"/>
      <c r="L83" s="33"/>
      <c r="M83" s="33"/>
      <c r="N83" s="75"/>
      <c r="O83" s="132"/>
      <c r="P83" s="72"/>
      <c r="Q83" s="344"/>
      <c r="R83" s="222"/>
      <c r="S83" s="222"/>
      <c r="T83" s="222"/>
    </row>
    <row r="84" spans="1:21" s="161" customFormat="1" ht="49.5" customHeight="1">
      <c r="A84" s="165" t="s">
        <v>98</v>
      </c>
      <c r="C84" s="212">
        <v>2000</v>
      </c>
      <c r="D84" s="141" t="s">
        <v>18</v>
      </c>
      <c r="E84" s="162">
        <v>1</v>
      </c>
      <c r="F84" s="163"/>
      <c r="G84" s="144">
        <f>ROUND(E84*C84,0)</f>
        <v>2000</v>
      </c>
      <c r="H84" s="162">
        <v>0</v>
      </c>
      <c r="I84" s="143"/>
      <c r="J84" s="163">
        <f t="shared" ref="J84:J85" si="39">ROUND($C84*(1+localinf)*H84,0)</f>
        <v>0</v>
      </c>
      <c r="K84" s="162">
        <v>0</v>
      </c>
      <c r="L84" s="143"/>
      <c r="M84" s="163">
        <f t="shared" ref="M84:M85" si="40">ROUND((1+localinf)*(1+localinf)*K84*$C84,0)</f>
        <v>0</v>
      </c>
      <c r="N84" s="77">
        <f t="shared" ref="N84:N85" si="41">SUM(E84+H84+K84)</f>
        <v>1</v>
      </c>
      <c r="O84" s="214"/>
      <c r="P84" s="79">
        <f t="shared" ref="P84:P85" si="42">ROUND(SUM(G84+J84+M84),0)</f>
        <v>2000</v>
      </c>
      <c r="Q84" s="344"/>
      <c r="R84" s="371" t="s">
        <v>178</v>
      </c>
      <c r="S84" s="329" t="s">
        <v>194</v>
      </c>
      <c r="T84" s="330" t="s">
        <v>158</v>
      </c>
    </row>
    <row r="85" spans="1:21" s="161" customFormat="1" ht="49.5" customHeight="1">
      <c r="A85" s="165" t="s">
        <v>99</v>
      </c>
      <c r="C85" s="212">
        <v>0</v>
      </c>
      <c r="D85" s="140" t="s">
        <v>15</v>
      </c>
      <c r="E85" s="162">
        <v>0</v>
      </c>
      <c r="F85" s="163"/>
      <c r="G85" s="144">
        <f t="shared" ref="G85" si="43">ROUND(E85*C85,0)</f>
        <v>0</v>
      </c>
      <c r="H85" s="162">
        <v>0</v>
      </c>
      <c r="I85" s="143"/>
      <c r="J85" s="163">
        <f t="shared" si="39"/>
        <v>0</v>
      </c>
      <c r="K85" s="162">
        <v>0</v>
      </c>
      <c r="L85" s="143"/>
      <c r="M85" s="163">
        <f t="shared" si="40"/>
        <v>0</v>
      </c>
      <c r="N85" s="77">
        <f t="shared" si="41"/>
        <v>0</v>
      </c>
      <c r="O85" s="214"/>
      <c r="P85" s="79">
        <f t="shared" si="42"/>
        <v>0</v>
      </c>
      <c r="Q85" s="344"/>
      <c r="R85" s="372" t="s">
        <v>179</v>
      </c>
      <c r="S85" s="319" t="s">
        <v>195</v>
      </c>
      <c r="T85" s="331" t="s">
        <v>158</v>
      </c>
    </row>
    <row r="86" spans="1:21" s="161" customFormat="1" ht="64.5" customHeight="1">
      <c r="A86" s="312" t="s">
        <v>180</v>
      </c>
      <c r="C86" s="212">
        <v>0</v>
      </c>
      <c r="D86" s="140" t="s">
        <v>15</v>
      </c>
      <c r="E86" s="162">
        <v>0</v>
      </c>
      <c r="F86" s="163"/>
      <c r="G86" s="144">
        <f t="shared" ref="G86" si="44">ROUND(E86*C86,0)</f>
        <v>0</v>
      </c>
      <c r="H86" s="162">
        <v>0</v>
      </c>
      <c r="I86" s="143"/>
      <c r="J86" s="163">
        <f t="shared" ref="J86" si="45">ROUND($C86*(1+localinf)*H86,0)</f>
        <v>0</v>
      </c>
      <c r="K86" s="162">
        <v>0</v>
      </c>
      <c r="L86" s="143"/>
      <c r="M86" s="163">
        <f t="shared" ref="M86" si="46">ROUND((1+localinf)*(1+localinf)*K86*$C86,0)</f>
        <v>0</v>
      </c>
      <c r="N86" s="77">
        <f t="shared" ref="N86" si="47">SUM(E86+H86+K86)</f>
        <v>0</v>
      </c>
      <c r="O86" s="214"/>
      <c r="P86" s="79">
        <f t="shared" ref="P86" si="48">ROUND(SUM(G86+J86+M86),0)</f>
        <v>0</v>
      </c>
      <c r="Q86" s="344"/>
      <c r="R86" s="372" t="s">
        <v>181</v>
      </c>
      <c r="S86" s="319" t="s">
        <v>196</v>
      </c>
      <c r="T86" s="331" t="s">
        <v>207</v>
      </c>
    </row>
    <row r="87" spans="1:21" s="166" customFormat="1" ht="105" customHeight="1">
      <c r="A87" s="99" t="s">
        <v>182</v>
      </c>
      <c r="C87" s="212">
        <v>150</v>
      </c>
      <c r="D87" s="140" t="s">
        <v>15</v>
      </c>
      <c r="E87" s="162">
        <v>12</v>
      </c>
      <c r="F87" s="163"/>
      <c r="G87" s="144">
        <f t="shared" ref="G87" si="49">ROUND(E87*C87,0)</f>
        <v>1800</v>
      </c>
      <c r="H87" s="162">
        <v>12</v>
      </c>
      <c r="I87" s="143"/>
      <c r="J87" s="163">
        <f>ROUND($C87*(1+localinf)*H87,0)</f>
        <v>1800</v>
      </c>
      <c r="K87" s="162">
        <v>12</v>
      </c>
      <c r="L87" s="143"/>
      <c r="M87" s="163">
        <f>ROUND((1+localinf)*(1+localinf)*K87*$C87,0)</f>
        <v>1800</v>
      </c>
      <c r="N87" s="77">
        <f>SUM(E87+H87+K87)</f>
        <v>36</v>
      </c>
      <c r="O87" s="214"/>
      <c r="P87" s="79">
        <f>ROUND(SUM(G87+J87+M87),0)</f>
        <v>5400</v>
      </c>
      <c r="Q87" s="360"/>
      <c r="R87" s="372" t="s">
        <v>208</v>
      </c>
      <c r="S87" s="319" t="s">
        <v>197</v>
      </c>
      <c r="T87" s="331" t="s">
        <v>207</v>
      </c>
    </row>
    <row r="88" spans="1:21" s="161" customFormat="1" ht="51" customHeight="1">
      <c r="A88" s="165" t="s">
        <v>41</v>
      </c>
      <c r="C88" s="212">
        <v>100</v>
      </c>
      <c r="D88" s="140" t="s">
        <v>15</v>
      </c>
      <c r="E88" s="162">
        <v>12</v>
      </c>
      <c r="F88" s="163"/>
      <c r="G88" s="144">
        <f t="shared" ref="G88:G93" si="50">ROUND(E88*C88,0)</f>
        <v>1200</v>
      </c>
      <c r="H88" s="162">
        <v>12</v>
      </c>
      <c r="I88" s="143"/>
      <c r="J88" s="163">
        <f>ROUND($C88*(1+localinf)*H88,0)</f>
        <v>1200</v>
      </c>
      <c r="K88" s="162">
        <v>12</v>
      </c>
      <c r="L88" s="143"/>
      <c r="M88" s="163">
        <f>ROUND((1+localinf)*(1+localinf)*K88*$C88,0)</f>
        <v>1200</v>
      </c>
      <c r="N88" s="77">
        <f>SUM(E88+H88+K88)</f>
        <v>36</v>
      </c>
      <c r="O88" s="214"/>
      <c r="P88" s="79">
        <f>ROUND(SUM(G88+J88+M88),0)</f>
        <v>3600</v>
      </c>
      <c r="Q88" s="344"/>
      <c r="R88" s="372" t="s">
        <v>103</v>
      </c>
      <c r="S88" s="319" t="s">
        <v>198</v>
      </c>
      <c r="T88" s="331" t="s">
        <v>158</v>
      </c>
    </row>
    <row r="89" spans="1:21" s="161" customFormat="1" ht="73.5" customHeight="1">
      <c r="A89" s="140" t="s">
        <v>68</v>
      </c>
      <c r="C89" s="212">
        <v>2500</v>
      </c>
      <c r="D89" s="141" t="s">
        <v>18</v>
      </c>
      <c r="E89" s="162">
        <v>0</v>
      </c>
      <c r="F89" s="163"/>
      <c r="G89" s="144">
        <f t="shared" si="50"/>
        <v>0</v>
      </c>
      <c r="H89" s="162">
        <v>0</v>
      </c>
      <c r="I89" s="143"/>
      <c r="J89" s="163">
        <f>ROUND($C89*(1+localinf)*H89,0)</f>
        <v>0</v>
      </c>
      <c r="K89" s="162">
        <v>4</v>
      </c>
      <c r="L89" s="143"/>
      <c r="M89" s="163">
        <f>ROUND((1+localinf)*(1+localinf)*K89*$C89,0)</f>
        <v>10000</v>
      </c>
      <c r="N89" s="77">
        <f>SUM(E89+H89+K89)</f>
        <v>4</v>
      </c>
      <c r="O89" s="164"/>
      <c r="P89" s="79">
        <f>ROUND(SUM(G89+J89+M89),0)</f>
        <v>10000</v>
      </c>
      <c r="Q89" s="344"/>
      <c r="R89" s="372" t="s">
        <v>183</v>
      </c>
      <c r="S89" s="319" t="s">
        <v>199</v>
      </c>
      <c r="T89" s="331" t="s">
        <v>158</v>
      </c>
    </row>
    <row r="90" spans="1:21" s="161" customFormat="1" ht="39.75" customHeight="1">
      <c r="A90" s="165" t="s">
        <v>78</v>
      </c>
      <c r="C90" s="212">
        <v>300</v>
      </c>
      <c r="D90" s="140" t="s">
        <v>79</v>
      </c>
      <c r="E90" s="162">
        <v>1</v>
      </c>
      <c r="F90" s="163"/>
      <c r="G90" s="144">
        <f t="shared" si="50"/>
        <v>300</v>
      </c>
      <c r="H90" s="162">
        <v>1</v>
      </c>
      <c r="I90" s="143"/>
      <c r="J90" s="163">
        <f>ROUND($C90*(1+localinf)*H90,0)</f>
        <v>300</v>
      </c>
      <c r="K90" s="162">
        <v>1</v>
      </c>
      <c r="L90" s="143"/>
      <c r="M90" s="163">
        <f>ROUND((1+localinf)*(1+localinf)*K90*$C90,0)</f>
        <v>300</v>
      </c>
      <c r="N90" s="77">
        <f>SUM(E90+H90+K90)</f>
        <v>3</v>
      </c>
      <c r="O90" s="214"/>
      <c r="P90" s="79">
        <f>ROUND(SUM(G90+J90+M90),0)</f>
        <v>900</v>
      </c>
      <c r="Q90" s="344"/>
      <c r="R90" s="372" t="s">
        <v>81</v>
      </c>
      <c r="S90" s="319" t="s">
        <v>156</v>
      </c>
      <c r="T90" s="331" t="s">
        <v>158</v>
      </c>
    </row>
    <row r="91" spans="1:21" s="161" customFormat="1" ht="55.5" customHeight="1">
      <c r="A91" s="140" t="s">
        <v>97</v>
      </c>
      <c r="C91" s="212">
        <v>50</v>
      </c>
      <c r="D91" s="141" t="s">
        <v>15</v>
      </c>
      <c r="E91" s="162">
        <v>12</v>
      </c>
      <c r="F91" s="163"/>
      <c r="G91" s="144">
        <f t="shared" si="50"/>
        <v>600</v>
      </c>
      <c r="H91" s="162">
        <v>12</v>
      </c>
      <c r="I91" s="143"/>
      <c r="J91" s="163">
        <f t="shared" ref="J91" si="51">ROUND($C91*(1+localinf)*H91,0)</f>
        <v>600</v>
      </c>
      <c r="K91" s="162">
        <v>12</v>
      </c>
      <c r="L91" s="143"/>
      <c r="M91" s="163">
        <f t="shared" ref="M91" si="52">ROUND((1+localinf)*(1+localinf)*K91*$C91,0)</f>
        <v>600</v>
      </c>
      <c r="N91" s="77">
        <f t="shared" ref="N91:N99" si="53">SUM(E91+H91+K91)</f>
        <v>36</v>
      </c>
      <c r="O91" s="164"/>
      <c r="P91" s="79">
        <f t="shared" ref="P91:P99" si="54">ROUND(SUM(G91+J91+M91),0)</f>
        <v>1800</v>
      </c>
      <c r="Q91" s="344"/>
      <c r="R91" s="372" t="s">
        <v>77</v>
      </c>
      <c r="S91" s="319" t="s">
        <v>209</v>
      </c>
      <c r="T91" s="331" t="s">
        <v>159</v>
      </c>
    </row>
    <row r="92" spans="1:21" s="161" customFormat="1" ht="39.75" customHeight="1">
      <c r="A92" s="165" t="s">
        <v>40</v>
      </c>
      <c r="C92" s="212">
        <v>25</v>
      </c>
      <c r="D92" s="140" t="s">
        <v>15</v>
      </c>
      <c r="E92" s="162">
        <f>12*3</f>
        <v>36</v>
      </c>
      <c r="F92" s="163"/>
      <c r="G92" s="144">
        <f t="shared" si="50"/>
        <v>900</v>
      </c>
      <c r="H92" s="162">
        <f>E92</f>
        <v>36</v>
      </c>
      <c r="I92" s="143"/>
      <c r="J92" s="163">
        <f>ROUND($C92*(1+localinf)*H92,0)</f>
        <v>900</v>
      </c>
      <c r="K92" s="162">
        <f>H92</f>
        <v>36</v>
      </c>
      <c r="L92" s="143"/>
      <c r="M92" s="163">
        <f>ROUND((1+localinf)*(1+localinf)*K92*$C92,0)</f>
        <v>900</v>
      </c>
      <c r="N92" s="77">
        <f>SUM(E92+H92+K92)</f>
        <v>108</v>
      </c>
      <c r="O92" s="214"/>
      <c r="P92" s="79">
        <f>ROUND(SUM(G92+J92+M92),0)</f>
        <v>2700</v>
      </c>
      <c r="Q92" s="344"/>
      <c r="R92" s="372" t="s">
        <v>80</v>
      </c>
      <c r="S92" s="319" t="s">
        <v>157</v>
      </c>
      <c r="T92" s="331" t="s">
        <v>159</v>
      </c>
    </row>
    <row r="93" spans="1:21" s="161" customFormat="1" ht="31.5" customHeight="1">
      <c r="A93" s="165" t="s">
        <v>95</v>
      </c>
      <c r="C93" s="212">
        <v>500</v>
      </c>
      <c r="D93" s="140" t="s">
        <v>57</v>
      </c>
      <c r="E93" s="162">
        <v>1</v>
      </c>
      <c r="F93" s="163"/>
      <c r="G93" s="144">
        <f t="shared" si="50"/>
        <v>500</v>
      </c>
      <c r="H93" s="162">
        <v>1</v>
      </c>
      <c r="I93" s="143"/>
      <c r="J93" s="163">
        <f>ROUND($C93*(1+localinf)*H93,0)</f>
        <v>500</v>
      </c>
      <c r="K93" s="162">
        <v>1</v>
      </c>
      <c r="L93" s="143"/>
      <c r="M93" s="163">
        <f>ROUND((1+localinf)*(1+localinf)*K93*$C93,0)</f>
        <v>500</v>
      </c>
      <c r="N93" s="77">
        <f>SUM(E93+H93+K93)</f>
        <v>3</v>
      </c>
      <c r="O93" s="214"/>
      <c r="P93" s="79">
        <f>ROUND(SUM(G93+J93+M93),0)</f>
        <v>1500</v>
      </c>
      <c r="Q93" s="344"/>
      <c r="R93" s="372" t="s">
        <v>96</v>
      </c>
      <c r="S93" s="319" t="s">
        <v>210</v>
      </c>
      <c r="T93" s="331" t="s">
        <v>159</v>
      </c>
    </row>
    <row r="94" spans="1:21" s="161" customFormat="1" ht="37.5" customHeight="1">
      <c r="A94" s="140" t="s">
        <v>69</v>
      </c>
      <c r="C94" s="212">
        <v>860</v>
      </c>
      <c r="D94" s="141" t="s">
        <v>18</v>
      </c>
      <c r="E94" s="162">
        <v>1</v>
      </c>
      <c r="F94" s="163"/>
      <c r="G94" s="144">
        <f t="shared" ref="G94:G95" si="55">ROUND(E94*C94,0)</f>
        <v>860</v>
      </c>
      <c r="H94" s="162">
        <v>0</v>
      </c>
      <c r="I94" s="143"/>
      <c r="J94" s="163">
        <f>ROUND($C94*(1+localinf)*H94,0)</f>
        <v>0</v>
      </c>
      <c r="K94" s="162">
        <v>0</v>
      </c>
      <c r="L94" s="143"/>
      <c r="M94" s="163">
        <f>ROUND((1+localinf)*(1+localinf)*K94*$C94,0)</f>
        <v>0</v>
      </c>
      <c r="N94" s="77">
        <f t="shared" si="53"/>
        <v>1</v>
      </c>
      <c r="O94" s="164"/>
      <c r="P94" s="79">
        <f t="shared" si="54"/>
        <v>860</v>
      </c>
      <c r="Q94" s="344"/>
      <c r="R94" s="372" t="s">
        <v>104</v>
      </c>
      <c r="S94" s="314" t="s">
        <v>154</v>
      </c>
      <c r="T94" s="331"/>
    </row>
    <row r="95" spans="1:21" s="161" customFormat="1" ht="39.75" customHeight="1">
      <c r="A95" s="140" t="s">
        <v>70</v>
      </c>
      <c r="C95" s="212">
        <v>0</v>
      </c>
      <c r="D95" s="141" t="s">
        <v>18</v>
      </c>
      <c r="E95" s="162">
        <v>0</v>
      </c>
      <c r="F95" s="163"/>
      <c r="G95" s="144">
        <f t="shared" si="55"/>
        <v>0</v>
      </c>
      <c r="H95" s="162">
        <v>0</v>
      </c>
      <c r="I95" s="143"/>
      <c r="J95" s="163">
        <f>ROUND($C95*(1+localinf)*H95,0)</f>
        <v>0</v>
      </c>
      <c r="K95" s="162">
        <v>0</v>
      </c>
      <c r="L95" s="143"/>
      <c r="M95" s="163">
        <f>ROUND((1+localinf)*(1+localinf)*K95*$C95,0)</f>
        <v>0</v>
      </c>
      <c r="N95" s="77">
        <f t="shared" si="53"/>
        <v>0</v>
      </c>
      <c r="O95" s="164"/>
      <c r="P95" s="79">
        <f t="shared" si="54"/>
        <v>0</v>
      </c>
      <c r="Q95" s="344"/>
      <c r="R95" s="372" t="s">
        <v>102</v>
      </c>
      <c r="S95" s="314" t="s">
        <v>154</v>
      </c>
      <c r="T95" s="331"/>
    </row>
    <row r="96" spans="1:21" s="213" customFormat="1" ht="51" customHeight="1">
      <c r="A96" s="165" t="s">
        <v>71</v>
      </c>
      <c r="C96" s="212">
        <v>0</v>
      </c>
      <c r="D96" s="141" t="s">
        <v>18</v>
      </c>
      <c r="E96" s="162">
        <v>0</v>
      </c>
      <c r="F96" s="163"/>
      <c r="G96" s="144">
        <f t="shared" ref="G96:G99" si="56">ROUND(E96*C96,0)</f>
        <v>0</v>
      </c>
      <c r="H96" s="162">
        <v>0</v>
      </c>
      <c r="I96" s="143"/>
      <c r="J96" s="163">
        <f t="shared" ref="J96" si="57">ROUND($C96*(1+localinf)*H96,0)</f>
        <v>0</v>
      </c>
      <c r="K96" s="162">
        <v>0</v>
      </c>
      <c r="L96" s="143"/>
      <c r="M96" s="163">
        <f t="shared" ref="M96" si="58">ROUND((1+localinf)*(1+localinf)*K96*$C96,0)</f>
        <v>0</v>
      </c>
      <c r="N96" s="77">
        <f t="shared" si="53"/>
        <v>0</v>
      </c>
      <c r="O96" s="214"/>
      <c r="P96" s="79">
        <f t="shared" si="54"/>
        <v>0</v>
      </c>
      <c r="Q96" s="344"/>
      <c r="R96" s="372" t="s">
        <v>105</v>
      </c>
      <c r="S96" s="314" t="s">
        <v>154</v>
      </c>
      <c r="T96" s="332"/>
      <c r="U96" s="166"/>
    </row>
    <row r="97" spans="1:15359 15361:16089" s="161" customFormat="1" ht="14.45" customHeight="1">
      <c r="A97" s="165" t="s">
        <v>92</v>
      </c>
      <c r="C97" s="212">
        <v>0</v>
      </c>
      <c r="D97" s="140" t="s">
        <v>57</v>
      </c>
      <c r="E97" s="162">
        <v>0</v>
      </c>
      <c r="F97" s="163"/>
      <c r="G97" s="144">
        <f>ROUND(E97*C97,0)</f>
        <v>0</v>
      </c>
      <c r="H97" s="162">
        <v>0</v>
      </c>
      <c r="I97" s="143"/>
      <c r="J97" s="163">
        <f t="shared" ref="J97:J99" si="59">ROUND($C97*(1+localinf)*H97,0)</f>
        <v>0</v>
      </c>
      <c r="K97" s="162">
        <v>0</v>
      </c>
      <c r="L97" s="143"/>
      <c r="M97" s="163">
        <f t="shared" ref="M97:M99" si="60">ROUND((1+localinf)*(1+localinf)*K97*$C97,0)</f>
        <v>0</v>
      </c>
      <c r="N97" s="77">
        <f t="shared" si="53"/>
        <v>0</v>
      </c>
      <c r="O97" s="214"/>
      <c r="P97" s="79">
        <f t="shared" si="54"/>
        <v>0</v>
      </c>
      <c r="Q97" s="344"/>
      <c r="R97" s="372" t="s">
        <v>93</v>
      </c>
      <c r="S97" s="314"/>
      <c r="T97" s="331"/>
    </row>
    <row r="98" spans="1:15359 15361:16089" s="161" customFormat="1" ht="14.45" customHeight="1">
      <c r="A98" s="165" t="s">
        <v>92</v>
      </c>
      <c r="C98" s="212">
        <v>0</v>
      </c>
      <c r="D98" s="140" t="s">
        <v>15</v>
      </c>
      <c r="E98" s="162">
        <v>0</v>
      </c>
      <c r="F98" s="163"/>
      <c r="G98" s="144">
        <f t="shared" si="56"/>
        <v>0</v>
      </c>
      <c r="H98" s="162">
        <v>0</v>
      </c>
      <c r="I98" s="143"/>
      <c r="J98" s="163">
        <f t="shared" si="59"/>
        <v>0</v>
      </c>
      <c r="K98" s="162">
        <v>0</v>
      </c>
      <c r="L98" s="143"/>
      <c r="M98" s="163">
        <f t="shared" si="60"/>
        <v>0</v>
      </c>
      <c r="N98" s="77">
        <f t="shared" si="53"/>
        <v>0</v>
      </c>
      <c r="O98" s="214"/>
      <c r="P98" s="79">
        <f t="shared" si="54"/>
        <v>0</v>
      </c>
      <c r="Q98" s="344"/>
      <c r="R98" s="372" t="s">
        <v>93</v>
      </c>
      <c r="S98" s="314"/>
      <c r="T98" s="331"/>
    </row>
    <row r="99" spans="1:15359 15361:16089" s="161" customFormat="1" ht="14.45" customHeight="1" thickBot="1">
      <c r="A99" s="165" t="s">
        <v>92</v>
      </c>
      <c r="C99" s="212">
        <v>0</v>
      </c>
      <c r="D99" s="141" t="s">
        <v>18</v>
      </c>
      <c r="E99" s="162">
        <v>0</v>
      </c>
      <c r="F99" s="163"/>
      <c r="G99" s="144">
        <f t="shared" si="56"/>
        <v>0</v>
      </c>
      <c r="H99" s="162">
        <v>0</v>
      </c>
      <c r="I99" s="143"/>
      <c r="J99" s="163">
        <f t="shared" si="59"/>
        <v>0</v>
      </c>
      <c r="K99" s="162">
        <v>0</v>
      </c>
      <c r="L99" s="143"/>
      <c r="M99" s="163">
        <f t="shared" si="60"/>
        <v>0</v>
      </c>
      <c r="N99" s="77">
        <f t="shared" si="53"/>
        <v>0</v>
      </c>
      <c r="O99" s="214"/>
      <c r="P99" s="79">
        <f t="shared" si="54"/>
        <v>0</v>
      </c>
      <c r="Q99" s="344"/>
      <c r="R99" s="373" t="s">
        <v>93</v>
      </c>
      <c r="S99" s="318"/>
      <c r="T99" s="333"/>
    </row>
    <row r="100" spans="1:15359 15361:16089" s="161" customFormat="1" ht="14.45" customHeight="1" thickBot="1">
      <c r="A100" s="165"/>
      <c r="C100" s="167"/>
      <c r="D100" s="141"/>
      <c r="E100" s="142"/>
      <c r="F100" s="163"/>
      <c r="G100" s="144"/>
      <c r="H100" s="142"/>
      <c r="I100" s="143"/>
      <c r="J100" s="163"/>
      <c r="K100" s="142"/>
      <c r="L100" s="143"/>
      <c r="M100" s="163"/>
      <c r="N100" s="142"/>
      <c r="O100" s="164"/>
      <c r="P100" s="144"/>
      <c r="Q100" s="348"/>
      <c r="R100" s="225"/>
      <c r="S100" s="225"/>
      <c r="T100" s="225"/>
    </row>
    <row r="101" spans="1:15359 15361:16089" s="46" customFormat="1" ht="18" customHeight="1" thickBot="1">
      <c r="A101" s="123" t="s">
        <v>31</v>
      </c>
      <c r="B101" s="124"/>
      <c r="C101" s="193"/>
      <c r="D101" s="194"/>
      <c r="E101" s="125"/>
      <c r="F101" s="126"/>
      <c r="G101" s="127">
        <f>SUM(G91:G99)</f>
        <v>2860</v>
      </c>
      <c r="H101" s="125"/>
      <c r="I101" s="126"/>
      <c r="J101" s="127">
        <f>SUM(J91:J99)</f>
        <v>2000</v>
      </c>
      <c r="K101" s="125"/>
      <c r="L101" s="126"/>
      <c r="M101" s="126">
        <f>SUM(M91:M99)</f>
        <v>2000</v>
      </c>
      <c r="N101" s="125"/>
      <c r="O101" s="126"/>
      <c r="P101" s="127">
        <f>ROUND(SUM(G101+J101+M101),0)</f>
        <v>6860</v>
      </c>
      <c r="Q101" s="345"/>
      <c r="R101" s="222"/>
      <c r="S101" s="222"/>
      <c r="T101" s="222"/>
    </row>
    <row r="102" spans="1:15359 15361:16089" ht="14.45" customHeight="1" thickBot="1">
      <c r="A102" s="61"/>
      <c r="B102" s="56"/>
      <c r="C102" s="192"/>
      <c r="D102" s="115"/>
      <c r="E102" s="75"/>
      <c r="F102" s="116"/>
      <c r="G102" s="72"/>
      <c r="H102" s="75"/>
      <c r="I102" s="116"/>
      <c r="J102" s="72"/>
      <c r="K102" s="116"/>
      <c r="L102" s="116"/>
      <c r="M102" s="71"/>
      <c r="N102" s="75"/>
      <c r="O102" s="116"/>
      <c r="P102" s="72"/>
      <c r="Q102" s="344"/>
    </row>
    <row r="103" spans="1:15359 15361:16089" ht="106.5" customHeight="1" thickBot="1">
      <c r="A103" s="80" t="s">
        <v>53</v>
      </c>
      <c r="B103" s="56"/>
      <c r="C103" s="192"/>
      <c r="D103" s="115"/>
      <c r="E103" s="75"/>
      <c r="F103" s="116"/>
      <c r="G103" s="72"/>
      <c r="H103" s="75"/>
      <c r="I103" s="116"/>
      <c r="J103" s="72"/>
      <c r="K103" s="116"/>
      <c r="L103" s="116"/>
      <c r="M103" s="71"/>
      <c r="N103" s="75"/>
      <c r="O103" s="116"/>
      <c r="P103" s="72"/>
      <c r="Q103" s="344"/>
      <c r="R103" s="321" t="s">
        <v>200</v>
      </c>
      <c r="S103" s="295"/>
      <c r="T103" s="295"/>
    </row>
    <row r="104" spans="1:15359 15361:16089" ht="13.5" customHeight="1">
      <c r="A104" s="61"/>
      <c r="B104" s="56"/>
      <c r="C104" s="192"/>
      <c r="D104" s="115"/>
      <c r="E104" s="75"/>
      <c r="F104" s="116"/>
      <c r="G104" s="72"/>
      <c r="H104" s="75"/>
      <c r="I104" s="116"/>
      <c r="J104" s="72"/>
      <c r="K104" s="116"/>
      <c r="L104" s="116"/>
      <c r="M104" s="71"/>
      <c r="N104" s="75"/>
      <c r="O104" s="116"/>
      <c r="P104" s="72"/>
      <c r="Q104" s="344"/>
    </row>
    <row r="105" spans="1:15359 15361:16089" s="138" customFormat="1" ht="13.5" customHeight="1">
      <c r="A105" s="130"/>
      <c r="C105" s="178"/>
      <c r="E105" s="179"/>
      <c r="F105" s="180"/>
      <c r="G105" s="181"/>
      <c r="H105" s="179"/>
      <c r="I105" s="180"/>
      <c r="J105" s="181"/>
      <c r="K105" s="179"/>
      <c r="L105" s="180"/>
      <c r="M105" s="180"/>
      <c r="N105" s="179"/>
      <c r="O105" s="180"/>
      <c r="P105" s="181"/>
      <c r="Q105" s="349"/>
      <c r="R105" s="227"/>
      <c r="S105" s="227"/>
      <c r="T105" s="227"/>
    </row>
    <row r="106" spans="1:15359 15361:16089" s="140" customFormat="1" ht="14.45" customHeight="1" thickBot="1">
      <c r="A106" s="238" t="s">
        <v>107</v>
      </c>
      <c r="B106" s="182"/>
      <c r="C106" s="183"/>
      <c r="D106" s="184"/>
      <c r="E106" s="185"/>
      <c r="F106" s="186"/>
      <c r="G106" s="187"/>
      <c r="H106" s="185"/>
      <c r="I106" s="188"/>
      <c r="J106" s="187"/>
      <c r="K106" s="185"/>
      <c r="L106" s="188"/>
      <c r="M106" s="186"/>
      <c r="N106" s="185"/>
      <c r="O106" s="189"/>
      <c r="P106" s="187"/>
      <c r="Q106" s="348"/>
      <c r="R106" s="217"/>
      <c r="S106" s="216"/>
      <c r="T106" s="313"/>
      <c r="U106" s="141"/>
      <c r="V106" s="141"/>
      <c r="W106" s="163"/>
      <c r="X106" s="163"/>
      <c r="Y106" s="163"/>
      <c r="Z106" s="163"/>
      <c r="AA106" s="163"/>
      <c r="AB106" s="191"/>
      <c r="AC106" s="164"/>
      <c r="AD106" s="163"/>
      <c r="AF106" s="165"/>
      <c r="AH106" s="139"/>
      <c r="AJ106" s="190"/>
      <c r="AK106" s="141"/>
      <c r="AL106" s="139"/>
      <c r="AM106" s="163"/>
      <c r="AN106" s="163"/>
      <c r="AO106" s="139"/>
      <c r="AP106" s="143"/>
      <c r="AQ106" s="163"/>
      <c r="AR106" s="139"/>
      <c r="AS106" s="143"/>
      <c r="AT106" s="163"/>
      <c r="AU106" s="139"/>
      <c r="AV106" s="143"/>
      <c r="AW106" s="163"/>
      <c r="AX106" s="139"/>
      <c r="AY106" s="143"/>
      <c r="AZ106" s="163"/>
      <c r="BA106" s="191"/>
      <c r="BB106" s="164"/>
      <c r="BC106" s="163"/>
      <c r="BE106" s="165"/>
      <c r="BG106" s="139"/>
      <c r="BI106" s="190"/>
      <c r="BJ106" s="141"/>
      <c r="BK106" s="139"/>
      <c r="BL106" s="163"/>
      <c r="BM106" s="163"/>
      <c r="BN106" s="139"/>
      <c r="BO106" s="143"/>
      <c r="BP106" s="163"/>
      <c r="BQ106" s="139"/>
      <c r="BR106" s="143"/>
      <c r="BS106" s="163"/>
      <c r="BT106" s="139"/>
      <c r="BU106" s="143"/>
      <c r="BV106" s="163"/>
      <c r="BW106" s="139"/>
      <c r="BX106" s="143"/>
      <c r="BY106" s="163"/>
      <c r="BZ106" s="191"/>
      <c r="CA106" s="164"/>
      <c r="CB106" s="163"/>
      <c r="CD106" s="165"/>
      <c r="CF106" s="139"/>
      <c r="CH106" s="190"/>
      <c r="CI106" s="141"/>
      <c r="CJ106" s="139"/>
      <c r="CK106" s="163"/>
      <c r="CL106" s="163"/>
      <c r="CM106" s="139"/>
      <c r="CN106" s="143"/>
      <c r="CO106" s="163"/>
      <c r="CP106" s="139"/>
      <c r="CQ106" s="143"/>
      <c r="CR106" s="163"/>
      <c r="CS106" s="139"/>
      <c r="CT106" s="143"/>
      <c r="CU106" s="163"/>
      <c r="CV106" s="139"/>
      <c r="CW106" s="143"/>
      <c r="CX106" s="163"/>
      <c r="CY106" s="191"/>
      <c r="CZ106" s="164"/>
      <c r="DA106" s="163"/>
      <c r="DC106" s="165"/>
      <c r="DE106" s="139"/>
      <c r="DG106" s="190"/>
      <c r="DH106" s="141"/>
      <c r="DI106" s="139"/>
      <c r="DJ106" s="163"/>
      <c r="DK106" s="163"/>
      <c r="DL106" s="139"/>
      <c r="DM106" s="143"/>
      <c r="DN106" s="163"/>
      <c r="DO106" s="139"/>
      <c r="DP106" s="143"/>
      <c r="DQ106" s="163"/>
      <c r="DR106" s="139"/>
      <c r="DS106" s="143"/>
      <c r="DT106" s="163"/>
      <c r="DU106" s="139"/>
      <c r="DV106" s="143"/>
      <c r="DW106" s="163"/>
      <c r="DX106" s="191"/>
      <c r="DY106" s="164"/>
      <c r="DZ106" s="163"/>
      <c r="EB106" s="165"/>
      <c r="ED106" s="139"/>
      <c r="EF106" s="190"/>
      <c r="EG106" s="141"/>
      <c r="EH106" s="139"/>
      <c r="EI106" s="163"/>
      <c r="EJ106" s="163"/>
      <c r="EK106" s="139"/>
      <c r="EL106" s="143"/>
      <c r="EM106" s="163"/>
      <c r="EN106" s="139"/>
      <c r="EO106" s="143"/>
      <c r="EP106" s="163"/>
      <c r="EQ106" s="139"/>
      <c r="ER106" s="143"/>
      <c r="ES106" s="163"/>
      <c r="ET106" s="139"/>
      <c r="EU106" s="143"/>
      <c r="EV106" s="163"/>
      <c r="EW106" s="191"/>
      <c r="EX106" s="164"/>
      <c r="EY106" s="163"/>
      <c r="FA106" s="165"/>
      <c r="FC106" s="139"/>
      <c r="FE106" s="190"/>
      <c r="FF106" s="141"/>
      <c r="FG106" s="139"/>
      <c r="FH106" s="163"/>
      <c r="FI106" s="163"/>
      <c r="FJ106" s="139"/>
      <c r="FK106" s="143"/>
      <c r="FL106" s="163"/>
      <c r="FM106" s="139"/>
      <c r="FN106" s="143"/>
      <c r="FO106" s="163"/>
      <c r="FP106" s="139"/>
      <c r="FQ106" s="143"/>
      <c r="FR106" s="163"/>
      <c r="FS106" s="139"/>
      <c r="FT106" s="143"/>
      <c r="FU106" s="163"/>
      <c r="FV106" s="191"/>
      <c r="FW106" s="164"/>
      <c r="FX106" s="163"/>
      <c r="FZ106" s="165"/>
      <c r="GB106" s="139"/>
      <c r="GD106" s="190"/>
      <c r="GE106" s="141"/>
      <c r="GF106" s="139"/>
      <c r="GG106" s="163"/>
      <c r="GH106" s="163"/>
      <c r="GI106" s="139"/>
      <c r="GJ106" s="143"/>
      <c r="GK106" s="163"/>
      <c r="GL106" s="139"/>
      <c r="GM106" s="143"/>
      <c r="GN106" s="163"/>
      <c r="GO106" s="139"/>
      <c r="GP106" s="143"/>
      <c r="GQ106" s="163"/>
      <c r="GR106" s="139"/>
      <c r="GS106" s="143"/>
      <c r="GT106" s="163"/>
      <c r="GU106" s="191"/>
      <c r="GV106" s="164"/>
      <c r="GW106" s="163"/>
      <c r="GY106" s="165"/>
      <c r="HA106" s="139"/>
      <c r="HC106" s="190"/>
      <c r="HD106" s="141"/>
      <c r="HE106" s="139"/>
      <c r="HF106" s="163"/>
      <c r="HG106" s="163"/>
      <c r="HH106" s="139"/>
      <c r="HI106" s="143"/>
      <c r="HJ106" s="163"/>
      <c r="HK106" s="139"/>
      <c r="HL106" s="143"/>
      <c r="HM106" s="163"/>
      <c r="HN106" s="139"/>
      <c r="HO106" s="143"/>
      <c r="HP106" s="163"/>
      <c r="HQ106" s="139"/>
      <c r="HR106" s="143"/>
      <c r="HS106" s="163"/>
      <c r="HT106" s="191"/>
      <c r="HU106" s="164"/>
      <c r="HV106" s="163"/>
      <c r="HX106" s="165"/>
      <c r="HZ106" s="139"/>
      <c r="IB106" s="190"/>
      <c r="IC106" s="141"/>
      <c r="ID106" s="139"/>
      <c r="IE106" s="163"/>
      <c r="IF106" s="163"/>
      <c r="IG106" s="139"/>
      <c r="IH106" s="143"/>
      <c r="II106" s="163"/>
      <c r="IJ106" s="139"/>
      <c r="IK106" s="143"/>
      <c r="IL106" s="163"/>
      <c r="IM106" s="139"/>
      <c r="IN106" s="143"/>
      <c r="IO106" s="163"/>
      <c r="IP106" s="139"/>
      <c r="IQ106" s="143"/>
      <c r="IR106" s="163"/>
      <c r="IS106" s="191"/>
      <c r="IT106" s="164"/>
      <c r="IU106" s="163"/>
      <c r="IW106" s="165"/>
      <c r="IY106" s="139"/>
      <c r="JA106" s="190"/>
      <c r="JB106" s="141"/>
      <c r="JC106" s="139"/>
      <c r="JD106" s="163"/>
      <c r="JE106" s="163"/>
      <c r="JF106" s="139"/>
      <c r="JG106" s="143"/>
      <c r="JH106" s="163"/>
      <c r="JI106" s="139"/>
      <c r="JJ106" s="143"/>
      <c r="JK106" s="163"/>
      <c r="JL106" s="139"/>
      <c r="JM106" s="143"/>
      <c r="JN106" s="163"/>
      <c r="JO106" s="139"/>
      <c r="JP106" s="143"/>
      <c r="JQ106" s="163"/>
      <c r="JR106" s="191"/>
      <c r="JS106" s="164"/>
      <c r="JT106" s="163"/>
      <c r="JV106" s="165"/>
      <c r="JX106" s="139"/>
      <c r="JZ106" s="190"/>
      <c r="KA106" s="141"/>
      <c r="KB106" s="139"/>
      <c r="KC106" s="163"/>
      <c r="KD106" s="163"/>
      <c r="KE106" s="139"/>
      <c r="KF106" s="143"/>
      <c r="KG106" s="163"/>
      <c r="KH106" s="139"/>
      <c r="KI106" s="143"/>
      <c r="KJ106" s="163"/>
      <c r="KK106" s="139"/>
      <c r="KL106" s="143"/>
      <c r="KM106" s="163"/>
      <c r="KN106" s="139"/>
      <c r="KO106" s="143"/>
      <c r="KP106" s="163"/>
      <c r="KQ106" s="191"/>
      <c r="KR106" s="164"/>
      <c r="KS106" s="163"/>
      <c r="KU106" s="165"/>
      <c r="KW106" s="139"/>
      <c r="KY106" s="190"/>
      <c r="KZ106" s="141"/>
      <c r="LA106" s="139"/>
      <c r="LB106" s="163"/>
      <c r="LC106" s="163"/>
      <c r="LD106" s="139"/>
      <c r="LE106" s="143"/>
      <c r="LF106" s="163"/>
      <c r="LG106" s="139"/>
      <c r="LH106" s="143"/>
      <c r="LI106" s="163"/>
      <c r="LJ106" s="139"/>
      <c r="LK106" s="143"/>
      <c r="LL106" s="163"/>
      <c r="LM106" s="139"/>
      <c r="LN106" s="143"/>
      <c r="LO106" s="163"/>
      <c r="LP106" s="191"/>
      <c r="LQ106" s="164"/>
      <c r="LR106" s="163"/>
      <c r="LT106" s="165"/>
      <c r="LV106" s="139"/>
      <c r="LX106" s="190"/>
      <c r="LY106" s="141"/>
      <c r="LZ106" s="139"/>
      <c r="MA106" s="163"/>
      <c r="MB106" s="163"/>
      <c r="MC106" s="139"/>
      <c r="MD106" s="143"/>
      <c r="ME106" s="163"/>
      <c r="MF106" s="139"/>
      <c r="MG106" s="143"/>
      <c r="MH106" s="163"/>
      <c r="MI106" s="139"/>
      <c r="MJ106" s="143"/>
      <c r="MK106" s="163"/>
      <c r="ML106" s="139"/>
      <c r="MM106" s="143"/>
      <c r="MN106" s="163"/>
      <c r="MO106" s="191"/>
      <c r="MP106" s="164"/>
      <c r="MQ106" s="163"/>
      <c r="MS106" s="165"/>
      <c r="MU106" s="139"/>
      <c r="MW106" s="190"/>
      <c r="MX106" s="141"/>
      <c r="MY106" s="139"/>
      <c r="MZ106" s="163"/>
      <c r="NA106" s="163"/>
      <c r="NB106" s="139"/>
      <c r="NC106" s="143"/>
      <c r="ND106" s="163"/>
      <c r="NE106" s="139"/>
      <c r="NF106" s="143"/>
      <c r="NG106" s="163"/>
      <c r="NH106" s="139"/>
      <c r="NI106" s="143"/>
      <c r="NJ106" s="163"/>
      <c r="NK106" s="139"/>
      <c r="NL106" s="143"/>
      <c r="NM106" s="163"/>
      <c r="NN106" s="191"/>
      <c r="NO106" s="164"/>
      <c r="NP106" s="163"/>
      <c r="NR106" s="165"/>
      <c r="NT106" s="139"/>
      <c r="NV106" s="190"/>
      <c r="NW106" s="141"/>
      <c r="NX106" s="139"/>
      <c r="NY106" s="163"/>
      <c r="NZ106" s="163"/>
      <c r="OA106" s="139"/>
      <c r="OB106" s="143"/>
      <c r="OC106" s="163"/>
      <c r="OD106" s="139"/>
      <c r="OE106" s="143"/>
      <c r="OF106" s="163"/>
      <c r="OG106" s="139"/>
      <c r="OH106" s="143"/>
      <c r="OI106" s="163"/>
      <c r="OJ106" s="139"/>
      <c r="OK106" s="143"/>
      <c r="OL106" s="163"/>
      <c r="OM106" s="191"/>
      <c r="ON106" s="164"/>
      <c r="OO106" s="163"/>
      <c r="OQ106" s="165"/>
      <c r="OS106" s="139"/>
      <c r="OU106" s="190"/>
      <c r="OV106" s="141"/>
      <c r="OW106" s="139"/>
      <c r="OX106" s="163"/>
      <c r="OY106" s="163"/>
      <c r="OZ106" s="139"/>
      <c r="PA106" s="143"/>
      <c r="PB106" s="163"/>
      <c r="PC106" s="139"/>
      <c r="PD106" s="143"/>
      <c r="PE106" s="163"/>
      <c r="PF106" s="139"/>
      <c r="PG106" s="143"/>
      <c r="PH106" s="163"/>
      <c r="PI106" s="139"/>
      <c r="PJ106" s="143"/>
      <c r="PK106" s="163"/>
      <c r="PL106" s="191"/>
      <c r="PM106" s="164"/>
      <c r="PN106" s="163"/>
      <c r="PP106" s="165"/>
      <c r="PR106" s="139"/>
      <c r="PT106" s="190"/>
      <c r="PU106" s="141"/>
      <c r="PV106" s="139"/>
      <c r="PW106" s="163"/>
      <c r="PX106" s="163"/>
      <c r="PY106" s="139"/>
      <c r="PZ106" s="143"/>
      <c r="QA106" s="163"/>
      <c r="QB106" s="139"/>
      <c r="QC106" s="143"/>
      <c r="QD106" s="163"/>
      <c r="QE106" s="139"/>
      <c r="QF106" s="143"/>
      <c r="QG106" s="163"/>
      <c r="QH106" s="139"/>
      <c r="QI106" s="143"/>
      <c r="QJ106" s="163"/>
      <c r="QK106" s="191"/>
      <c r="QL106" s="164"/>
      <c r="QM106" s="163"/>
      <c r="QO106" s="165"/>
      <c r="QQ106" s="139"/>
      <c r="QS106" s="190"/>
      <c r="QT106" s="141"/>
      <c r="QU106" s="139"/>
      <c r="QV106" s="163"/>
      <c r="QW106" s="163"/>
      <c r="QX106" s="139"/>
      <c r="QY106" s="143"/>
      <c r="QZ106" s="163"/>
      <c r="RA106" s="139"/>
      <c r="RB106" s="143"/>
      <c r="RC106" s="163"/>
      <c r="RD106" s="139"/>
      <c r="RE106" s="143"/>
      <c r="RF106" s="163"/>
      <c r="RG106" s="139"/>
      <c r="RH106" s="143"/>
      <c r="RI106" s="163"/>
      <c r="RJ106" s="191"/>
      <c r="RK106" s="164"/>
      <c r="RL106" s="163"/>
      <c r="RN106" s="165"/>
      <c r="RP106" s="139"/>
      <c r="RR106" s="190"/>
      <c r="RS106" s="141"/>
      <c r="RT106" s="139"/>
      <c r="RU106" s="163"/>
      <c r="RV106" s="163"/>
      <c r="RW106" s="139"/>
      <c r="RX106" s="143"/>
      <c r="RY106" s="163"/>
      <c r="RZ106" s="139"/>
      <c r="SA106" s="143"/>
      <c r="SB106" s="163"/>
      <c r="SC106" s="139"/>
      <c r="SD106" s="143"/>
      <c r="SE106" s="163"/>
      <c r="SF106" s="139"/>
      <c r="SG106" s="143"/>
      <c r="SH106" s="163"/>
      <c r="SI106" s="191"/>
      <c r="SJ106" s="164"/>
      <c r="SK106" s="163"/>
      <c r="SM106" s="165"/>
      <c r="SO106" s="139"/>
      <c r="SQ106" s="190"/>
      <c r="SR106" s="141"/>
      <c r="SS106" s="139"/>
      <c r="ST106" s="163"/>
      <c r="SU106" s="163"/>
      <c r="SV106" s="139"/>
      <c r="SW106" s="143"/>
      <c r="SX106" s="163"/>
      <c r="SY106" s="139"/>
      <c r="SZ106" s="143"/>
      <c r="TA106" s="163"/>
      <c r="TB106" s="139"/>
      <c r="TC106" s="143"/>
      <c r="TD106" s="163"/>
      <c r="TE106" s="139"/>
      <c r="TF106" s="143"/>
      <c r="TG106" s="163"/>
      <c r="TH106" s="191"/>
      <c r="TI106" s="164"/>
      <c r="TJ106" s="163"/>
      <c r="TL106" s="165"/>
      <c r="TN106" s="139"/>
      <c r="TP106" s="190"/>
      <c r="TQ106" s="141"/>
      <c r="TR106" s="139"/>
      <c r="TS106" s="163"/>
      <c r="TT106" s="163"/>
      <c r="TU106" s="139"/>
      <c r="TV106" s="143"/>
      <c r="TW106" s="163"/>
      <c r="TX106" s="139"/>
      <c r="TY106" s="143"/>
      <c r="TZ106" s="163"/>
      <c r="UA106" s="139"/>
      <c r="UB106" s="143"/>
      <c r="UC106" s="163"/>
      <c r="UD106" s="139"/>
      <c r="UE106" s="143"/>
      <c r="UF106" s="163"/>
      <c r="UG106" s="191"/>
      <c r="UH106" s="164"/>
      <c r="UI106" s="163"/>
      <c r="UK106" s="165"/>
      <c r="UM106" s="139"/>
      <c r="UO106" s="190"/>
      <c r="UP106" s="141"/>
      <c r="UQ106" s="139"/>
      <c r="UR106" s="163"/>
      <c r="US106" s="163"/>
      <c r="UT106" s="139"/>
      <c r="UU106" s="143"/>
      <c r="UV106" s="163"/>
      <c r="UW106" s="139"/>
      <c r="UX106" s="143"/>
      <c r="UY106" s="163"/>
      <c r="UZ106" s="139"/>
      <c r="VA106" s="143"/>
      <c r="VB106" s="163"/>
      <c r="VC106" s="139"/>
      <c r="VD106" s="143"/>
      <c r="VE106" s="163"/>
      <c r="VF106" s="191"/>
      <c r="VG106" s="164"/>
      <c r="VH106" s="163"/>
      <c r="VJ106" s="165"/>
      <c r="VL106" s="139"/>
      <c r="VN106" s="190"/>
      <c r="VO106" s="141"/>
      <c r="VP106" s="139"/>
      <c r="VQ106" s="163"/>
      <c r="VR106" s="163"/>
      <c r="VS106" s="139"/>
      <c r="VT106" s="143"/>
      <c r="VU106" s="163"/>
      <c r="VV106" s="139"/>
      <c r="VW106" s="143"/>
      <c r="VX106" s="163"/>
      <c r="VY106" s="139"/>
      <c r="VZ106" s="143"/>
      <c r="WA106" s="163"/>
      <c r="WB106" s="139"/>
      <c r="WC106" s="143"/>
      <c r="WD106" s="163"/>
      <c r="WE106" s="191"/>
      <c r="WF106" s="164"/>
      <c r="WG106" s="163"/>
      <c r="WI106" s="165"/>
      <c r="WK106" s="139"/>
      <c r="WM106" s="190"/>
      <c r="WN106" s="141"/>
      <c r="WO106" s="139"/>
      <c r="WP106" s="163"/>
      <c r="WQ106" s="163"/>
      <c r="WR106" s="139"/>
      <c r="WS106" s="143"/>
      <c r="WT106" s="163"/>
      <c r="WU106" s="139"/>
      <c r="WV106" s="143"/>
      <c r="WW106" s="163"/>
      <c r="WX106" s="139"/>
      <c r="WY106" s="143"/>
      <c r="WZ106" s="163"/>
      <c r="XA106" s="139"/>
      <c r="XB106" s="143"/>
      <c r="XC106" s="163"/>
      <c r="XD106" s="191"/>
      <c r="XE106" s="164"/>
      <c r="XF106" s="163"/>
      <c r="XH106" s="165"/>
      <c r="XJ106" s="139"/>
      <c r="XL106" s="190"/>
      <c r="XM106" s="141"/>
      <c r="XN106" s="139"/>
      <c r="XO106" s="163"/>
      <c r="XP106" s="163"/>
      <c r="XQ106" s="139"/>
      <c r="XR106" s="143"/>
      <c r="XS106" s="163"/>
      <c r="XT106" s="139"/>
      <c r="XU106" s="143"/>
      <c r="XV106" s="163"/>
      <c r="XW106" s="139"/>
      <c r="XX106" s="143"/>
      <c r="XY106" s="163"/>
      <c r="XZ106" s="139"/>
      <c r="YA106" s="143"/>
      <c r="YB106" s="163"/>
      <c r="YC106" s="191"/>
      <c r="YD106" s="164"/>
      <c r="YE106" s="163"/>
      <c r="YG106" s="165"/>
      <c r="YI106" s="139"/>
      <c r="YK106" s="190"/>
      <c r="YL106" s="141"/>
      <c r="YM106" s="139"/>
      <c r="YN106" s="163"/>
      <c r="YO106" s="163"/>
      <c r="YP106" s="139"/>
      <c r="YQ106" s="143"/>
      <c r="YR106" s="163"/>
      <c r="YS106" s="139"/>
      <c r="YT106" s="143"/>
      <c r="YU106" s="163"/>
      <c r="YV106" s="139"/>
      <c r="YW106" s="143"/>
      <c r="YX106" s="163"/>
      <c r="YY106" s="139"/>
      <c r="YZ106" s="143"/>
      <c r="ZA106" s="163"/>
      <c r="ZB106" s="191"/>
      <c r="ZC106" s="164"/>
      <c r="ZD106" s="163"/>
      <c r="ZF106" s="165"/>
      <c r="ZH106" s="139"/>
      <c r="ZJ106" s="190"/>
      <c r="ZK106" s="141"/>
      <c r="ZL106" s="139"/>
      <c r="ZM106" s="163"/>
      <c r="ZN106" s="163"/>
      <c r="ZO106" s="139"/>
      <c r="ZP106" s="143"/>
      <c r="ZQ106" s="163"/>
      <c r="ZR106" s="139"/>
      <c r="ZS106" s="143"/>
      <c r="ZT106" s="163"/>
      <c r="ZU106" s="139"/>
      <c r="ZV106" s="143"/>
      <c r="ZW106" s="163"/>
      <c r="ZX106" s="139"/>
      <c r="ZY106" s="143"/>
      <c r="ZZ106" s="163"/>
      <c r="AAA106" s="191"/>
      <c r="AAB106" s="164"/>
      <c r="AAC106" s="163"/>
      <c r="AAE106" s="165"/>
      <c r="AAG106" s="139"/>
      <c r="AAI106" s="190"/>
      <c r="AAJ106" s="141"/>
      <c r="AAK106" s="139"/>
      <c r="AAL106" s="163"/>
      <c r="AAM106" s="163"/>
      <c r="AAN106" s="139"/>
      <c r="AAO106" s="143"/>
      <c r="AAP106" s="163"/>
      <c r="AAQ106" s="139"/>
      <c r="AAR106" s="143"/>
      <c r="AAS106" s="163"/>
      <c r="AAT106" s="139"/>
      <c r="AAU106" s="143"/>
      <c r="AAV106" s="163"/>
      <c r="AAW106" s="139"/>
      <c r="AAX106" s="143"/>
      <c r="AAY106" s="163"/>
      <c r="AAZ106" s="191"/>
      <c r="ABA106" s="164"/>
      <c r="ABB106" s="163"/>
      <c r="ABD106" s="165"/>
      <c r="ABF106" s="139"/>
      <c r="ABH106" s="190"/>
      <c r="ABI106" s="141"/>
      <c r="ABJ106" s="139"/>
      <c r="ABK106" s="163"/>
      <c r="ABL106" s="163"/>
      <c r="ABM106" s="139"/>
      <c r="ABN106" s="143"/>
      <c r="ABO106" s="163"/>
      <c r="ABP106" s="139"/>
      <c r="ABQ106" s="143"/>
      <c r="ABR106" s="163"/>
      <c r="ABS106" s="139"/>
      <c r="ABT106" s="143"/>
      <c r="ABU106" s="163"/>
      <c r="ABV106" s="139"/>
      <c r="ABW106" s="143"/>
      <c r="ABX106" s="163"/>
      <c r="ABY106" s="191"/>
      <c r="ABZ106" s="164"/>
      <c r="ACA106" s="163"/>
      <c r="ACC106" s="165"/>
      <c r="ACE106" s="139"/>
      <c r="ACG106" s="190"/>
      <c r="ACH106" s="141"/>
      <c r="ACI106" s="139"/>
      <c r="ACJ106" s="163"/>
      <c r="ACK106" s="163"/>
      <c r="ACL106" s="139"/>
      <c r="ACM106" s="143"/>
      <c r="ACN106" s="163"/>
      <c r="ACO106" s="139"/>
      <c r="ACP106" s="143"/>
      <c r="ACQ106" s="163"/>
      <c r="ACR106" s="139"/>
      <c r="ACS106" s="143"/>
      <c r="ACT106" s="163"/>
      <c r="ACU106" s="139"/>
      <c r="ACV106" s="143"/>
      <c r="ACW106" s="163"/>
      <c r="ACX106" s="191"/>
      <c r="ACY106" s="164"/>
      <c r="ACZ106" s="163"/>
      <c r="ADB106" s="165"/>
      <c r="ADD106" s="139"/>
      <c r="ADF106" s="190"/>
      <c r="ADG106" s="141"/>
      <c r="ADH106" s="139"/>
      <c r="ADI106" s="163"/>
      <c r="ADJ106" s="163"/>
      <c r="ADK106" s="139"/>
      <c r="ADL106" s="143"/>
      <c r="ADM106" s="163"/>
      <c r="ADN106" s="139"/>
      <c r="ADO106" s="143"/>
      <c r="ADP106" s="163"/>
      <c r="ADQ106" s="139"/>
      <c r="ADR106" s="143"/>
      <c r="ADS106" s="163"/>
      <c r="ADT106" s="139"/>
      <c r="ADU106" s="143"/>
      <c r="ADV106" s="163"/>
      <c r="ADW106" s="191"/>
      <c r="ADX106" s="164"/>
      <c r="ADY106" s="163"/>
      <c r="AEA106" s="165"/>
      <c r="AEC106" s="139"/>
      <c r="AEE106" s="190"/>
      <c r="AEF106" s="141"/>
      <c r="AEG106" s="139"/>
      <c r="AEH106" s="163"/>
      <c r="AEI106" s="163"/>
      <c r="AEJ106" s="139"/>
      <c r="AEK106" s="143"/>
      <c r="AEL106" s="163"/>
      <c r="AEM106" s="139"/>
      <c r="AEN106" s="143"/>
      <c r="AEO106" s="163"/>
      <c r="AEP106" s="139"/>
      <c r="AEQ106" s="143"/>
      <c r="AER106" s="163"/>
      <c r="AES106" s="139"/>
      <c r="AET106" s="143"/>
      <c r="AEU106" s="163"/>
      <c r="AEV106" s="191"/>
      <c r="AEW106" s="164"/>
      <c r="AEX106" s="163"/>
      <c r="AEZ106" s="165"/>
      <c r="AFB106" s="139"/>
      <c r="AFD106" s="190"/>
      <c r="AFE106" s="141"/>
      <c r="AFF106" s="139"/>
      <c r="AFG106" s="163"/>
      <c r="AFH106" s="163"/>
      <c r="AFI106" s="139"/>
      <c r="AFJ106" s="143"/>
      <c r="AFK106" s="163"/>
      <c r="AFL106" s="139"/>
      <c r="AFM106" s="143"/>
      <c r="AFN106" s="163"/>
      <c r="AFO106" s="139"/>
      <c r="AFP106" s="143"/>
      <c r="AFQ106" s="163"/>
      <c r="AFR106" s="139"/>
      <c r="AFS106" s="143"/>
      <c r="AFT106" s="163"/>
      <c r="AFU106" s="191"/>
      <c r="AFV106" s="164"/>
      <c r="AFW106" s="163"/>
      <c r="AFY106" s="165"/>
      <c r="AGA106" s="139"/>
      <c r="AGC106" s="190"/>
      <c r="AGD106" s="141"/>
      <c r="AGE106" s="139"/>
      <c r="AGF106" s="163"/>
      <c r="AGG106" s="163"/>
      <c r="AGH106" s="139"/>
      <c r="AGI106" s="143"/>
      <c r="AGJ106" s="163"/>
      <c r="AGK106" s="139"/>
      <c r="AGL106" s="143"/>
      <c r="AGM106" s="163"/>
      <c r="AGN106" s="139"/>
      <c r="AGO106" s="143"/>
      <c r="AGP106" s="163"/>
      <c r="AGQ106" s="139"/>
      <c r="AGR106" s="143"/>
      <c r="AGS106" s="163"/>
      <c r="AGT106" s="191"/>
      <c r="AGU106" s="164"/>
      <c r="AGV106" s="163"/>
      <c r="AGX106" s="165"/>
      <c r="AGZ106" s="139"/>
      <c r="AHB106" s="190"/>
      <c r="AHC106" s="141"/>
      <c r="AHD106" s="139"/>
      <c r="AHE106" s="163"/>
      <c r="AHF106" s="163"/>
      <c r="AHG106" s="139"/>
      <c r="AHH106" s="143"/>
      <c r="AHI106" s="163"/>
      <c r="AHJ106" s="139"/>
      <c r="AHK106" s="143"/>
      <c r="AHL106" s="163"/>
      <c r="AHM106" s="139"/>
      <c r="AHN106" s="143"/>
      <c r="AHO106" s="163"/>
      <c r="AHP106" s="139"/>
      <c r="AHQ106" s="143"/>
      <c r="AHR106" s="163"/>
      <c r="AHS106" s="191"/>
      <c r="AHT106" s="164"/>
      <c r="AHU106" s="163"/>
      <c r="AHW106" s="165"/>
      <c r="AHY106" s="139"/>
      <c r="AIA106" s="190"/>
      <c r="AIB106" s="141"/>
      <c r="AIC106" s="139"/>
      <c r="AID106" s="163"/>
      <c r="AIE106" s="163"/>
      <c r="AIF106" s="139"/>
      <c r="AIG106" s="143"/>
      <c r="AIH106" s="163"/>
      <c r="AII106" s="139"/>
      <c r="AIJ106" s="143"/>
      <c r="AIK106" s="163"/>
      <c r="AIL106" s="139"/>
      <c r="AIM106" s="143"/>
      <c r="AIN106" s="163"/>
      <c r="AIO106" s="139"/>
      <c r="AIP106" s="143"/>
      <c r="AIQ106" s="163"/>
      <c r="AIR106" s="191"/>
      <c r="AIS106" s="164"/>
      <c r="AIT106" s="163"/>
      <c r="AIV106" s="165"/>
      <c r="AIX106" s="139"/>
      <c r="AIZ106" s="190"/>
      <c r="AJA106" s="141"/>
      <c r="AJB106" s="139"/>
      <c r="AJC106" s="163"/>
      <c r="AJD106" s="163"/>
      <c r="AJE106" s="139"/>
      <c r="AJF106" s="143"/>
      <c r="AJG106" s="163"/>
      <c r="AJH106" s="139"/>
      <c r="AJI106" s="143"/>
      <c r="AJJ106" s="163"/>
      <c r="AJK106" s="139"/>
      <c r="AJL106" s="143"/>
      <c r="AJM106" s="163"/>
      <c r="AJN106" s="139"/>
      <c r="AJO106" s="143"/>
      <c r="AJP106" s="163"/>
      <c r="AJQ106" s="191"/>
      <c r="AJR106" s="164"/>
      <c r="AJS106" s="163"/>
      <c r="AJU106" s="165"/>
      <c r="AJW106" s="139"/>
      <c r="AJY106" s="190"/>
      <c r="AJZ106" s="141"/>
      <c r="AKA106" s="139"/>
      <c r="AKB106" s="163"/>
      <c r="AKC106" s="163"/>
      <c r="AKD106" s="139"/>
      <c r="AKE106" s="143"/>
      <c r="AKF106" s="163"/>
      <c r="AKG106" s="139"/>
      <c r="AKH106" s="143"/>
      <c r="AKI106" s="163"/>
      <c r="AKJ106" s="139"/>
      <c r="AKK106" s="143"/>
      <c r="AKL106" s="163"/>
      <c r="AKM106" s="139"/>
      <c r="AKN106" s="143"/>
      <c r="AKO106" s="163"/>
      <c r="AKP106" s="191"/>
      <c r="AKQ106" s="164"/>
      <c r="AKR106" s="163"/>
      <c r="AKT106" s="165"/>
      <c r="AKV106" s="139"/>
      <c r="AKX106" s="190"/>
      <c r="AKY106" s="141"/>
      <c r="AKZ106" s="139"/>
      <c r="ALA106" s="163"/>
      <c r="ALB106" s="163"/>
      <c r="ALC106" s="139"/>
      <c r="ALD106" s="143"/>
      <c r="ALE106" s="163"/>
      <c r="ALF106" s="139"/>
      <c r="ALG106" s="143"/>
      <c r="ALH106" s="163"/>
      <c r="ALI106" s="139"/>
      <c r="ALJ106" s="143"/>
      <c r="ALK106" s="163"/>
      <c r="ALL106" s="139"/>
      <c r="ALM106" s="143"/>
      <c r="ALN106" s="163"/>
      <c r="ALO106" s="191"/>
      <c r="ALP106" s="164"/>
      <c r="ALQ106" s="163"/>
      <c r="ALS106" s="165"/>
      <c r="ALU106" s="139"/>
      <c r="ALW106" s="190"/>
      <c r="ALX106" s="141"/>
      <c r="ALY106" s="139"/>
      <c r="ALZ106" s="163"/>
      <c r="AMA106" s="163"/>
      <c r="AMB106" s="139"/>
      <c r="AMC106" s="143"/>
      <c r="AMD106" s="163"/>
      <c r="AME106" s="139"/>
      <c r="AMF106" s="143"/>
      <c r="AMG106" s="163"/>
      <c r="AMH106" s="139"/>
      <c r="AMI106" s="143"/>
      <c r="AMJ106" s="163"/>
      <c r="AMK106" s="139"/>
      <c r="AML106" s="143"/>
      <c r="AMM106" s="163"/>
      <c r="AMN106" s="191"/>
      <c r="AMO106" s="164"/>
      <c r="AMP106" s="163"/>
      <c r="AMR106" s="165"/>
      <c r="AMT106" s="139"/>
      <c r="AMV106" s="190"/>
      <c r="AMW106" s="141"/>
      <c r="AMX106" s="139"/>
      <c r="AMY106" s="163"/>
      <c r="AMZ106" s="163"/>
      <c r="ANA106" s="139"/>
      <c r="ANB106" s="143"/>
      <c r="ANC106" s="163"/>
      <c r="AND106" s="139"/>
      <c r="ANE106" s="143"/>
      <c r="ANF106" s="163"/>
      <c r="ANG106" s="139"/>
      <c r="ANH106" s="143"/>
      <c r="ANI106" s="163"/>
      <c r="ANJ106" s="139"/>
      <c r="ANK106" s="143"/>
      <c r="ANL106" s="163"/>
      <c r="ANM106" s="191"/>
      <c r="ANN106" s="164"/>
      <c r="ANO106" s="163"/>
      <c r="ANQ106" s="165"/>
      <c r="ANS106" s="139"/>
      <c r="ANU106" s="190"/>
      <c r="ANV106" s="141"/>
      <c r="ANW106" s="139"/>
      <c r="ANX106" s="163"/>
      <c r="ANY106" s="163"/>
      <c r="ANZ106" s="139"/>
      <c r="AOA106" s="143"/>
      <c r="AOB106" s="163"/>
      <c r="AOC106" s="139"/>
      <c r="AOD106" s="143"/>
      <c r="AOE106" s="163"/>
      <c r="AOF106" s="139"/>
      <c r="AOG106" s="143"/>
      <c r="AOH106" s="163"/>
      <c r="AOI106" s="139"/>
      <c r="AOJ106" s="143"/>
      <c r="AOK106" s="163"/>
      <c r="AOL106" s="191"/>
      <c r="AOM106" s="164"/>
      <c r="AON106" s="163"/>
      <c r="AOP106" s="165"/>
      <c r="AOR106" s="139"/>
      <c r="AOT106" s="190"/>
      <c r="AOU106" s="141"/>
      <c r="AOV106" s="139"/>
      <c r="AOW106" s="163"/>
      <c r="AOX106" s="163"/>
      <c r="AOY106" s="139"/>
      <c r="AOZ106" s="143"/>
      <c r="APA106" s="163"/>
      <c r="APB106" s="139"/>
      <c r="APC106" s="143"/>
      <c r="APD106" s="163"/>
      <c r="APE106" s="139"/>
      <c r="APF106" s="143"/>
      <c r="APG106" s="163"/>
      <c r="APH106" s="139"/>
      <c r="API106" s="143"/>
      <c r="APJ106" s="163"/>
      <c r="APK106" s="191"/>
      <c r="APL106" s="164"/>
      <c r="APM106" s="163"/>
      <c r="APO106" s="165"/>
      <c r="APQ106" s="139"/>
      <c r="APS106" s="190"/>
      <c r="APT106" s="141"/>
      <c r="APU106" s="139"/>
      <c r="APV106" s="163"/>
      <c r="APW106" s="163"/>
      <c r="APX106" s="139"/>
      <c r="APY106" s="143"/>
      <c r="APZ106" s="163"/>
      <c r="AQA106" s="139"/>
      <c r="AQB106" s="143"/>
      <c r="AQC106" s="163"/>
      <c r="AQD106" s="139"/>
      <c r="AQE106" s="143"/>
      <c r="AQF106" s="163"/>
      <c r="AQG106" s="139"/>
      <c r="AQH106" s="143"/>
      <c r="AQI106" s="163"/>
      <c r="AQJ106" s="191"/>
      <c r="AQK106" s="164"/>
      <c r="AQL106" s="163"/>
      <c r="AQN106" s="165"/>
      <c r="AQP106" s="139"/>
      <c r="AQR106" s="190"/>
      <c r="AQS106" s="141"/>
      <c r="AQT106" s="139"/>
      <c r="AQU106" s="163"/>
      <c r="AQV106" s="163"/>
      <c r="AQW106" s="139"/>
      <c r="AQX106" s="143"/>
      <c r="AQY106" s="163"/>
      <c r="AQZ106" s="139"/>
      <c r="ARA106" s="143"/>
      <c r="ARB106" s="163"/>
      <c r="ARC106" s="139"/>
      <c r="ARD106" s="143"/>
      <c r="ARE106" s="163"/>
      <c r="ARF106" s="139"/>
      <c r="ARG106" s="143"/>
      <c r="ARH106" s="163"/>
      <c r="ARI106" s="191"/>
      <c r="ARJ106" s="164"/>
      <c r="ARK106" s="163"/>
      <c r="ARM106" s="165"/>
      <c r="ARO106" s="139"/>
      <c r="ARQ106" s="190"/>
      <c r="ARR106" s="141"/>
      <c r="ARS106" s="139"/>
      <c r="ART106" s="163"/>
      <c r="ARU106" s="163"/>
      <c r="ARV106" s="139"/>
      <c r="ARW106" s="143"/>
      <c r="ARX106" s="163"/>
      <c r="ARY106" s="139"/>
      <c r="ARZ106" s="143"/>
      <c r="ASA106" s="163"/>
      <c r="ASB106" s="139"/>
      <c r="ASC106" s="143"/>
      <c r="ASD106" s="163"/>
      <c r="ASE106" s="139"/>
      <c r="ASF106" s="143"/>
      <c r="ASG106" s="163"/>
      <c r="ASH106" s="191"/>
      <c r="ASI106" s="164"/>
      <c r="ASJ106" s="163"/>
      <c r="ASL106" s="165"/>
      <c r="ASN106" s="139"/>
      <c r="ASP106" s="190"/>
      <c r="ASQ106" s="141"/>
      <c r="ASR106" s="139"/>
      <c r="ASS106" s="163"/>
      <c r="AST106" s="163"/>
      <c r="ASU106" s="139"/>
      <c r="ASV106" s="143"/>
      <c r="ASW106" s="163"/>
      <c r="ASX106" s="139"/>
      <c r="ASY106" s="143"/>
      <c r="ASZ106" s="163"/>
      <c r="ATA106" s="139"/>
      <c r="ATB106" s="143"/>
      <c r="ATC106" s="163"/>
      <c r="ATD106" s="139"/>
      <c r="ATE106" s="143"/>
      <c r="ATF106" s="163"/>
      <c r="ATG106" s="191"/>
      <c r="ATH106" s="164"/>
      <c r="ATI106" s="163"/>
      <c r="ATK106" s="165"/>
      <c r="ATM106" s="139"/>
      <c r="ATO106" s="190"/>
      <c r="ATP106" s="141"/>
      <c r="ATQ106" s="139"/>
      <c r="ATR106" s="163"/>
      <c r="ATS106" s="163"/>
      <c r="ATT106" s="139"/>
      <c r="ATU106" s="143"/>
      <c r="ATV106" s="163"/>
      <c r="ATW106" s="139"/>
      <c r="ATX106" s="143"/>
      <c r="ATY106" s="163"/>
      <c r="ATZ106" s="139"/>
      <c r="AUA106" s="143"/>
      <c r="AUB106" s="163"/>
      <c r="AUC106" s="139"/>
      <c r="AUD106" s="143"/>
      <c r="AUE106" s="163"/>
      <c r="AUF106" s="191"/>
      <c r="AUG106" s="164"/>
      <c r="AUH106" s="163"/>
      <c r="AUJ106" s="165"/>
      <c r="AUL106" s="139"/>
      <c r="AUN106" s="190"/>
      <c r="AUO106" s="141"/>
      <c r="AUP106" s="139"/>
      <c r="AUQ106" s="163"/>
      <c r="AUR106" s="163"/>
      <c r="AUS106" s="139"/>
      <c r="AUT106" s="143"/>
      <c r="AUU106" s="163"/>
      <c r="AUV106" s="139"/>
      <c r="AUW106" s="143"/>
      <c r="AUX106" s="163"/>
      <c r="AUY106" s="139"/>
      <c r="AUZ106" s="143"/>
      <c r="AVA106" s="163"/>
      <c r="AVB106" s="139"/>
      <c r="AVC106" s="143"/>
      <c r="AVD106" s="163"/>
      <c r="AVE106" s="191"/>
      <c r="AVF106" s="164"/>
      <c r="AVG106" s="163"/>
      <c r="AVI106" s="165"/>
      <c r="AVK106" s="139"/>
      <c r="AVM106" s="190"/>
      <c r="AVN106" s="141"/>
      <c r="AVO106" s="139"/>
      <c r="AVP106" s="163"/>
      <c r="AVQ106" s="163"/>
      <c r="AVR106" s="139"/>
      <c r="AVS106" s="143"/>
      <c r="AVT106" s="163"/>
      <c r="AVU106" s="139"/>
      <c r="AVV106" s="143"/>
      <c r="AVW106" s="163"/>
      <c r="AVX106" s="139"/>
      <c r="AVY106" s="143"/>
      <c r="AVZ106" s="163"/>
      <c r="AWA106" s="139"/>
      <c r="AWB106" s="143"/>
      <c r="AWC106" s="163"/>
      <c r="AWD106" s="191"/>
      <c r="AWE106" s="164"/>
      <c r="AWF106" s="163"/>
      <c r="AWH106" s="165"/>
      <c r="AWJ106" s="139"/>
      <c r="AWL106" s="190"/>
      <c r="AWM106" s="141"/>
      <c r="AWN106" s="139"/>
      <c r="AWO106" s="163"/>
      <c r="AWP106" s="163"/>
      <c r="AWQ106" s="139"/>
      <c r="AWR106" s="143"/>
      <c r="AWS106" s="163"/>
      <c r="AWT106" s="139"/>
      <c r="AWU106" s="143"/>
      <c r="AWV106" s="163"/>
      <c r="AWW106" s="139"/>
      <c r="AWX106" s="143"/>
      <c r="AWY106" s="163"/>
      <c r="AWZ106" s="139"/>
      <c r="AXA106" s="143"/>
      <c r="AXB106" s="163"/>
      <c r="AXC106" s="191"/>
      <c r="AXD106" s="164"/>
      <c r="AXE106" s="163"/>
      <c r="AXG106" s="165"/>
      <c r="AXI106" s="139"/>
      <c r="AXK106" s="190"/>
      <c r="AXL106" s="141"/>
      <c r="AXM106" s="139"/>
      <c r="AXN106" s="163"/>
      <c r="AXO106" s="163"/>
      <c r="AXP106" s="139"/>
      <c r="AXQ106" s="143"/>
      <c r="AXR106" s="163"/>
      <c r="AXS106" s="139"/>
      <c r="AXT106" s="143"/>
      <c r="AXU106" s="163"/>
      <c r="AXV106" s="139"/>
      <c r="AXW106" s="143"/>
      <c r="AXX106" s="163"/>
      <c r="AXY106" s="139"/>
      <c r="AXZ106" s="143"/>
      <c r="AYA106" s="163"/>
      <c r="AYB106" s="191"/>
      <c r="AYC106" s="164"/>
      <c r="AYD106" s="163"/>
      <c r="AYF106" s="165"/>
      <c r="AYH106" s="139"/>
      <c r="AYJ106" s="190"/>
      <c r="AYK106" s="141"/>
      <c r="AYL106" s="139"/>
      <c r="AYM106" s="163"/>
      <c r="AYN106" s="163"/>
      <c r="AYO106" s="139"/>
      <c r="AYP106" s="143"/>
      <c r="AYQ106" s="163"/>
      <c r="AYR106" s="139"/>
      <c r="AYS106" s="143"/>
      <c r="AYT106" s="163"/>
      <c r="AYU106" s="139"/>
      <c r="AYV106" s="143"/>
      <c r="AYW106" s="163"/>
      <c r="AYX106" s="139"/>
      <c r="AYY106" s="143"/>
      <c r="AYZ106" s="163"/>
      <c r="AZA106" s="191"/>
      <c r="AZB106" s="164"/>
      <c r="AZC106" s="163"/>
      <c r="AZE106" s="165"/>
      <c r="AZG106" s="139"/>
      <c r="AZI106" s="190"/>
      <c r="AZJ106" s="141"/>
      <c r="AZK106" s="139"/>
      <c r="AZL106" s="163"/>
      <c r="AZM106" s="163"/>
      <c r="AZN106" s="139"/>
      <c r="AZO106" s="143"/>
      <c r="AZP106" s="163"/>
      <c r="AZQ106" s="139"/>
      <c r="AZR106" s="143"/>
      <c r="AZS106" s="163"/>
      <c r="AZT106" s="139"/>
      <c r="AZU106" s="143"/>
      <c r="AZV106" s="163"/>
      <c r="AZW106" s="139"/>
      <c r="AZX106" s="143"/>
      <c r="AZY106" s="163"/>
      <c r="AZZ106" s="191"/>
      <c r="BAA106" s="164"/>
      <c r="BAB106" s="163"/>
      <c r="BAD106" s="165"/>
      <c r="BAF106" s="139"/>
      <c r="BAH106" s="190"/>
      <c r="BAI106" s="141"/>
      <c r="BAJ106" s="139"/>
      <c r="BAK106" s="163"/>
      <c r="BAL106" s="163"/>
      <c r="BAM106" s="139"/>
      <c r="BAN106" s="143"/>
      <c r="BAO106" s="163"/>
      <c r="BAP106" s="139"/>
      <c r="BAQ106" s="143"/>
      <c r="BAR106" s="163"/>
      <c r="BAS106" s="139"/>
      <c r="BAT106" s="143"/>
      <c r="BAU106" s="163"/>
      <c r="BAV106" s="139"/>
      <c r="BAW106" s="143"/>
      <c r="BAX106" s="163"/>
      <c r="BAY106" s="191"/>
      <c r="BAZ106" s="164"/>
      <c r="BBA106" s="163"/>
      <c r="BBC106" s="165"/>
      <c r="BBE106" s="139"/>
      <c r="BBG106" s="190"/>
      <c r="BBH106" s="141"/>
      <c r="BBI106" s="139"/>
      <c r="BBJ106" s="163"/>
      <c r="BBK106" s="163"/>
      <c r="BBL106" s="139"/>
      <c r="BBM106" s="143"/>
      <c r="BBN106" s="163"/>
      <c r="BBO106" s="139"/>
      <c r="BBP106" s="143"/>
      <c r="BBQ106" s="163"/>
      <c r="BBR106" s="139"/>
      <c r="BBS106" s="143"/>
      <c r="BBT106" s="163"/>
      <c r="BBU106" s="139"/>
      <c r="BBV106" s="143"/>
      <c r="BBW106" s="163"/>
      <c r="BBX106" s="191"/>
      <c r="BBY106" s="164"/>
      <c r="BBZ106" s="163"/>
      <c r="BCB106" s="165"/>
      <c r="BCD106" s="139"/>
      <c r="BCF106" s="190"/>
      <c r="BCG106" s="141"/>
      <c r="BCH106" s="139"/>
      <c r="BCI106" s="163"/>
      <c r="BCJ106" s="163"/>
      <c r="BCK106" s="139"/>
      <c r="BCL106" s="143"/>
      <c r="BCM106" s="163"/>
      <c r="BCN106" s="139"/>
      <c r="BCO106" s="143"/>
      <c r="BCP106" s="163"/>
      <c r="BCQ106" s="139"/>
      <c r="BCR106" s="143"/>
      <c r="BCS106" s="163"/>
      <c r="BCT106" s="139"/>
      <c r="BCU106" s="143"/>
      <c r="BCV106" s="163"/>
      <c r="BCW106" s="191"/>
      <c r="BCX106" s="164"/>
      <c r="BCY106" s="163"/>
      <c r="BDA106" s="165"/>
      <c r="BDC106" s="139"/>
      <c r="BDE106" s="190"/>
      <c r="BDF106" s="141"/>
      <c r="BDG106" s="139"/>
      <c r="BDH106" s="163"/>
      <c r="BDI106" s="163"/>
      <c r="BDJ106" s="139"/>
      <c r="BDK106" s="143"/>
      <c r="BDL106" s="163"/>
      <c r="BDM106" s="139"/>
      <c r="BDN106" s="143"/>
      <c r="BDO106" s="163"/>
      <c r="BDP106" s="139"/>
      <c r="BDQ106" s="143"/>
      <c r="BDR106" s="163"/>
      <c r="BDS106" s="139"/>
      <c r="BDT106" s="143"/>
      <c r="BDU106" s="163"/>
      <c r="BDV106" s="191"/>
      <c r="BDW106" s="164"/>
      <c r="BDX106" s="163"/>
      <c r="BDZ106" s="165"/>
      <c r="BEB106" s="139"/>
      <c r="BED106" s="190"/>
      <c r="BEE106" s="141"/>
      <c r="BEF106" s="139"/>
      <c r="BEG106" s="163"/>
      <c r="BEH106" s="163"/>
      <c r="BEI106" s="139"/>
      <c r="BEJ106" s="143"/>
      <c r="BEK106" s="163"/>
      <c r="BEL106" s="139"/>
      <c r="BEM106" s="143"/>
      <c r="BEN106" s="163"/>
      <c r="BEO106" s="139"/>
      <c r="BEP106" s="143"/>
      <c r="BEQ106" s="163"/>
      <c r="BER106" s="139"/>
      <c r="BES106" s="143"/>
      <c r="BET106" s="163"/>
      <c r="BEU106" s="191"/>
      <c r="BEV106" s="164"/>
      <c r="BEW106" s="163"/>
      <c r="BEY106" s="165"/>
      <c r="BFA106" s="139"/>
      <c r="BFC106" s="190"/>
      <c r="BFD106" s="141"/>
      <c r="BFE106" s="139"/>
      <c r="BFF106" s="163"/>
      <c r="BFG106" s="163"/>
      <c r="BFH106" s="139"/>
      <c r="BFI106" s="143"/>
      <c r="BFJ106" s="163"/>
      <c r="BFK106" s="139"/>
      <c r="BFL106" s="143"/>
      <c r="BFM106" s="163"/>
      <c r="BFN106" s="139"/>
      <c r="BFO106" s="143"/>
      <c r="BFP106" s="163"/>
      <c r="BFQ106" s="139"/>
      <c r="BFR106" s="143"/>
      <c r="BFS106" s="163"/>
      <c r="BFT106" s="191"/>
      <c r="BFU106" s="164"/>
      <c r="BFV106" s="163"/>
      <c r="BFX106" s="165"/>
      <c r="BFZ106" s="139"/>
      <c r="BGB106" s="190"/>
      <c r="BGC106" s="141"/>
      <c r="BGD106" s="139"/>
      <c r="BGE106" s="163"/>
      <c r="BGF106" s="163"/>
      <c r="BGG106" s="139"/>
      <c r="BGH106" s="143"/>
      <c r="BGI106" s="163"/>
      <c r="BGJ106" s="139"/>
      <c r="BGK106" s="143"/>
      <c r="BGL106" s="163"/>
      <c r="BGM106" s="139"/>
      <c r="BGN106" s="143"/>
      <c r="BGO106" s="163"/>
      <c r="BGP106" s="139"/>
      <c r="BGQ106" s="143"/>
      <c r="BGR106" s="163"/>
      <c r="BGS106" s="191"/>
      <c r="BGT106" s="164"/>
      <c r="BGU106" s="163"/>
      <c r="BGW106" s="165"/>
      <c r="BGY106" s="139"/>
      <c r="BHA106" s="190"/>
      <c r="BHB106" s="141"/>
      <c r="BHC106" s="139"/>
      <c r="BHD106" s="163"/>
      <c r="BHE106" s="163"/>
      <c r="BHF106" s="139"/>
      <c r="BHG106" s="143"/>
      <c r="BHH106" s="163"/>
      <c r="BHI106" s="139"/>
      <c r="BHJ106" s="143"/>
      <c r="BHK106" s="163"/>
      <c r="BHL106" s="139"/>
      <c r="BHM106" s="143"/>
      <c r="BHN106" s="163"/>
      <c r="BHO106" s="139"/>
      <c r="BHP106" s="143"/>
      <c r="BHQ106" s="163"/>
      <c r="BHR106" s="191"/>
      <c r="BHS106" s="164"/>
      <c r="BHT106" s="163"/>
      <c r="BHV106" s="165"/>
      <c r="BHX106" s="139"/>
      <c r="BHZ106" s="190"/>
      <c r="BIA106" s="141"/>
      <c r="BIB106" s="139"/>
      <c r="BIC106" s="163"/>
      <c r="BID106" s="163"/>
      <c r="BIE106" s="139"/>
      <c r="BIF106" s="143"/>
      <c r="BIG106" s="163"/>
      <c r="BIH106" s="139"/>
      <c r="BII106" s="143"/>
      <c r="BIJ106" s="163"/>
      <c r="BIK106" s="139"/>
      <c r="BIL106" s="143"/>
      <c r="BIM106" s="163"/>
      <c r="BIN106" s="139"/>
      <c r="BIO106" s="143"/>
      <c r="BIP106" s="163"/>
      <c r="BIQ106" s="191"/>
      <c r="BIR106" s="164"/>
      <c r="BIS106" s="163"/>
      <c r="BIU106" s="165"/>
      <c r="BIW106" s="139"/>
      <c r="BIY106" s="190"/>
      <c r="BIZ106" s="141"/>
      <c r="BJA106" s="139"/>
      <c r="BJB106" s="163"/>
      <c r="BJC106" s="163"/>
      <c r="BJD106" s="139"/>
      <c r="BJE106" s="143"/>
      <c r="BJF106" s="163"/>
      <c r="BJG106" s="139"/>
      <c r="BJH106" s="143"/>
      <c r="BJI106" s="163"/>
      <c r="BJJ106" s="139"/>
      <c r="BJK106" s="143"/>
      <c r="BJL106" s="163"/>
      <c r="BJM106" s="139"/>
      <c r="BJN106" s="143"/>
      <c r="BJO106" s="163"/>
      <c r="BJP106" s="191"/>
      <c r="BJQ106" s="164"/>
      <c r="BJR106" s="163"/>
      <c r="BJT106" s="165"/>
      <c r="BJV106" s="139"/>
      <c r="BJX106" s="190"/>
      <c r="BJY106" s="141"/>
      <c r="BJZ106" s="139"/>
      <c r="BKA106" s="163"/>
      <c r="BKB106" s="163"/>
      <c r="BKC106" s="139"/>
      <c r="BKD106" s="143"/>
      <c r="BKE106" s="163"/>
      <c r="BKF106" s="139"/>
      <c r="BKG106" s="143"/>
      <c r="BKH106" s="163"/>
      <c r="BKI106" s="139"/>
      <c r="BKJ106" s="143"/>
      <c r="BKK106" s="163"/>
      <c r="BKL106" s="139"/>
      <c r="BKM106" s="143"/>
      <c r="BKN106" s="163"/>
      <c r="BKO106" s="191"/>
      <c r="BKP106" s="164"/>
      <c r="BKQ106" s="163"/>
      <c r="BKS106" s="165"/>
      <c r="BKU106" s="139"/>
      <c r="BKW106" s="190"/>
      <c r="BKX106" s="141"/>
      <c r="BKY106" s="139"/>
      <c r="BKZ106" s="163"/>
      <c r="BLA106" s="163"/>
      <c r="BLB106" s="139"/>
      <c r="BLC106" s="143"/>
      <c r="BLD106" s="163"/>
      <c r="BLE106" s="139"/>
      <c r="BLF106" s="143"/>
      <c r="BLG106" s="163"/>
      <c r="BLH106" s="139"/>
      <c r="BLI106" s="143"/>
      <c r="BLJ106" s="163"/>
      <c r="BLK106" s="139"/>
      <c r="BLL106" s="143"/>
      <c r="BLM106" s="163"/>
      <c r="BLN106" s="191"/>
      <c r="BLO106" s="164"/>
      <c r="BLP106" s="163"/>
      <c r="BLR106" s="165"/>
      <c r="BLT106" s="139"/>
      <c r="BLV106" s="190"/>
      <c r="BLW106" s="141"/>
      <c r="BLX106" s="139"/>
      <c r="BLY106" s="163"/>
      <c r="BLZ106" s="163"/>
      <c r="BMA106" s="139"/>
      <c r="BMB106" s="143"/>
      <c r="BMC106" s="163"/>
      <c r="BMD106" s="139"/>
      <c r="BME106" s="143"/>
      <c r="BMF106" s="163"/>
      <c r="BMG106" s="139"/>
      <c r="BMH106" s="143"/>
      <c r="BMI106" s="163"/>
      <c r="BMJ106" s="139"/>
      <c r="BMK106" s="143"/>
      <c r="BML106" s="163"/>
      <c r="BMM106" s="191"/>
      <c r="BMN106" s="164"/>
      <c r="BMO106" s="163"/>
      <c r="BMQ106" s="165"/>
      <c r="BMS106" s="139"/>
      <c r="BMU106" s="190"/>
      <c r="BMV106" s="141"/>
      <c r="BMW106" s="139"/>
      <c r="BMX106" s="163"/>
      <c r="BMY106" s="163"/>
      <c r="BMZ106" s="139"/>
      <c r="BNA106" s="143"/>
      <c r="BNB106" s="163"/>
      <c r="BNC106" s="139"/>
      <c r="BND106" s="143"/>
      <c r="BNE106" s="163"/>
      <c r="BNF106" s="139"/>
      <c r="BNG106" s="143"/>
      <c r="BNH106" s="163"/>
      <c r="BNI106" s="139"/>
      <c r="BNJ106" s="143"/>
      <c r="BNK106" s="163"/>
      <c r="BNL106" s="191"/>
      <c r="BNM106" s="164"/>
      <c r="BNN106" s="163"/>
      <c r="BNP106" s="165"/>
      <c r="BNR106" s="139"/>
      <c r="BNT106" s="190"/>
      <c r="BNU106" s="141"/>
      <c r="BNV106" s="139"/>
      <c r="BNW106" s="163"/>
      <c r="BNX106" s="163"/>
      <c r="BNY106" s="139"/>
      <c r="BNZ106" s="143"/>
      <c r="BOA106" s="163"/>
      <c r="BOB106" s="139"/>
      <c r="BOC106" s="143"/>
      <c r="BOD106" s="163"/>
      <c r="BOE106" s="139"/>
      <c r="BOF106" s="143"/>
      <c r="BOG106" s="163"/>
      <c r="BOH106" s="139"/>
      <c r="BOI106" s="143"/>
      <c r="BOJ106" s="163"/>
      <c r="BOK106" s="191"/>
      <c r="BOL106" s="164"/>
      <c r="BOM106" s="163"/>
      <c r="BOO106" s="165"/>
      <c r="BOQ106" s="139"/>
      <c r="BOS106" s="190"/>
      <c r="BOT106" s="141"/>
      <c r="BOU106" s="139"/>
      <c r="BOV106" s="163"/>
      <c r="BOW106" s="163"/>
      <c r="BOX106" s="139"/>
      <c r="BOY106" s="143"/>
      <c r="BOZ106" s="163"/>
      <c r="BPA106" s="139"/>
      <c r="BPB106" s="143"/>
      <c r="BPC106" s="163"/>
      <c r="BPD106" s="139"/>
      <c r="BPE106" s="143"/>
      <c r="BPF106" s="163"/>
      <c r="BPG106" s="139"/>
      <c r="BPH106" s="143"/>
      <c r="BPI106" s="163"/>
      <c r="BPJ106" s="191"/>
      <c r="BPK106" s="164"/>
      <c r="BPL106" s="163"/>
      <c r="BPN106" s="165"/>
      <c r="BPP106" s="139"/>
      <c r="BPR106" s="190"/>
      <c r="BPS106" s="141"/>
      <c r="BPT106" s="139"/>
      <c r="BPU106" s="163"/>
      <c r="BPV106" s="163"/>
      <c r="BPW106" s="139"/>
      <c r="BPX106" s="143"/>
      <c r="BPY106" s="163"/>
      <c r="BPZ106" s="139"/>
      <c r="BQA106" s="143"/>
      <c r="BQB106" s="163"/>
      <c r="BQC106" s="139"/>
      <c r="BQD106" s="143"/>
      <c r="BQE106" s="163"/>
      <c r="BQF106" s="139"/>
      <c r="BQG106" s="143"/>
      <c r="BQH106" s="163"/>
      <c r="BQI106" s="191"/>
      <c r="BQJ106" s="164"/>
      <c r="BQK106" s="163"/>
      <c r="BQM106" s="165"/>
      <c r="BQO106" s="139"/>
      <c r="BQQ106" s="190"/>
      <c r="BQR106" s="141"/>
      <c r="BQS106" s="139"/>
      <c r="BQT106" s="163"/>
      <c r="BQU106" s="163"/>
      <c r="BQV106" s="139"/>
      <c r="BQW106" s="143"/>
      <c r="BQX106" s="163"/>
      <c r="BQY106" s="139"/>
      <c r="BQZ106" s="143"/>
      <c r="BRA106" s="163"/>
      <c r="BRB106" s="139"/>
      <c r="BRC106" s="143"/>
      <c r="BRD106" s="163"/>
      <c r="BRE106" s="139"/>
      <c r="BRF106" s="143"/>
      <c r="BRG106" s="163"/>
      <c r="BRH106" s="191"/>
      <c r="BRI106" s="164"/>
      <c r="BRJ106" s="163"/>
      <c r="BRL106" s="165"/>
      <c r="BRN106" s="139"/>
      <c r="BRP106" s="190"/>
      <c r="BRQ106" s="141"/>
      <c r="BRR106" s="139"/>
      <c r="BRS106" s="163"/>
      <c r="BRT106" s="163"/>
      <c r="BRU106" s="139"/>
      <c r="BRV106" s="143"/>
      <c r="BRW106" s="163"/>
      <c r="BRX106" s="139"/>
      <c r="BRY106" s="143"/>
      <c r="BRZ106" s="163"/>
      <c r="BSA106" s="139"/>
      <c r="BSB106" s="143"/>
      <c r="BSC106" s="163"/>
      <c r="BSD106" s="139"/>
      <c r="BSE106" s="143"/>
      <c r="BSF106" s="163"/>
      <c r="BSG106" s="191"/>
      <c r="BSH106" s="164"/>
      <c r="BSI106" s="163"/>
      <c r="BSK106" s="165"/>
      <c r="BSM106" s="139"/>
      <c r="BSO106" s="190"/>
      <c r="BSP106" s="141"/>
      <c r="BSQ106" s="139"/>
      <c r="BSR106" s="163"/>
      <c r="BSS106" s="163"/>
      <c r="BST106" s="139"/>
      <c r="BSU106" s="143"/>
      <c r="BSV106" s="163"/>
      <c r="BSW106" s="139"/>
      <c r="BSX106" s="143"/>
      <c r="BSY106" s="163"/>
      <c r="BSZ106" s="139"/>
      <c r="BTA106" s="143"/>
      <c r="BTB106" s="163"/>
      <c r="BTC106" s="139"/>
      <c r="BTD106" s="143"/>
      <c r="BTE106" s="163"/>
      <c r="BTF106" s="191"/>
      <c r="BTG106" s="164"/>
      <c r="BTH106" s="163"/>
      <c r="BTJ106" s="165"/>
      <c r="BTL106" s="139"/>
      <c r="BTN106" s="190"/>
      <c r="BTO106" s="141"/>
      <c r="BTP106" s="139"/>
      <c r="BTQ106" s="163"/>
      <c r="BTR106" s="163"/>
      <c r="BTS106" s="139"/>
      <c r="BTT106" s="143"/>
      <c r="BTU106" s="163"/>
      <c r="BTV106" s="139"/>
      <c r="BTW106" s="143"/>
      <c r="BTX106" s="163"/>
      <c r="BTY106" s="139"/>
      <c r="BTZ106" s="143"/>
      <c r="BUA106" s="163"/>
      <c r="BUB106" s="139"/>
      <c r="BUC106" s="143"/>
      <c r="BUD106" s="163"/>
      <c r="BUE106" s="191"/>
      <c r="BUF106" s="164"/>
      <c r="BUG106" s="163"/>
      <c r="BUI106" s="165"/>
      <c r="BUK106" s="139"/>
      <c r="BUM106" s="190"/>
      <c r="BUN106" s="141"/>
      <c r="BUO106" s="139"/>
      <c r="BUP106" s="163"/>
      <c r="BUQ106" s="163"/>
      <c r="BUR106" s="139"/>
      <c r="BUS106" s="143"/>
      <c r="BUT106" s="163"/>
      <c r="BUU106" s="139"/>
      <c r="BUV106" s="143"/>
      <c r="BUW106" s="163"/>
      <c r="BUX106" s="139"/>
      <c r="BUY106" s="143"/>
      <c r="BUZ106" s="163"/>
      <c r="BVA106" s="139"/>
      <c r="BVB106" s="143"/>
      <c r="BVC106" s="163"/>
      <c r="BVD106" s="191"/>
      <c r="BVE106" s="164"/>
      <c r="BVF106" s="163"/>
      <c r="BVH106" s="165"/>
      <c r="BVJ106" s="139"/>
      <c r="BVL106" s="190"/>
      <c r="BVM106" s="141"/>
      <c r="BVN106" s="139"/>
      <c r="BVO106" s="163"/>
      <c r="BVP106" s="163"/>
      <c r="BVQ106" s="139"/>
      <c r="BVR106" s="143"/>
      <c r="BVS106" s="163"/>
      <c r="BVT106" s="139"/>
      <c r="BVU106" s="143"/>
      <c r="BVV106" s="163"/>
      <c r="BVW106" s="139"/>
      <c r="BVX106" s="143"/>
      <c r="BVY106" s="163"/>
      <c r="BVZ106" s="139"/>
      <c r="BWA106" s="143"/>
      <c r="BWB106" s="163"/>
      <c r="BWC106" s="191"/>
      <c r="BWD106" s="164"/>
      <c r="BWE106" s="163"/>
      <c r="BWG106" s="165"/>
      <c r="BWI106" s="139"/>
      <c r="BWK106" s="190"/>
      <c r="BWL106" s="141"/>
      <c r="BWM106" s="139"/>
      <c r="BWN106" s="163"/>
      <c r="BWO106" s="163"/>
      <c r="BWP106" s="139"/>
      <c r="BWQ106" s="143"/>
      <c r="BWR106" s="163"/>
      <c r="BWS106" s="139"/>
      <c r="BWT106" s="143"/>
      <c r="BWU106" s="163"/>
      <c r="BWV106" s="139"/>
      <c r="BWW106" s="143"/>
      <c r="BWX106" s="163"/>
      <c r="BWY106" s="139"/>
      <c r="BWZ106" s="143"/>
      <c r="BXA106" s="163"/>
      <c r="BXB106" s="191"/>
      <c r="BXC106" s="164"/>
      <c r="BXD106" s="163"/>
      <c r="BXF106" s="165"/>
      <c r="BXH106" s="139"/>
      <c r="BXJ106" s="190"/>
      <c r="BXK106" s="141"/>
      <c r="BXL106" s="139"/>
      <c r="BXM106" s="163"/>
      <c r="BXN106" s="163"/>
      <c r="BXO106" s="139"/>
      <c r="BXP106" s="143"/>
      <c r="BXQ106" s="163"/>
      <c r="BXR106" s="139"/>
      <c r="BXS106" s="143"/>
      <c r="BXT106" s="163"/>
      <c r="BXU106" s="139"/>
      <c r="BXV106" s="143"/>
      <c r="BXW106" s="163"/>
      <c r="BXX106" s="139"/>
      <c r="BXY106" s="143"/>
      <c r="BXZ106" s="163"/>
      <c r="BYA106" s="191"/>
      <c r="BYB106" s="164"/>
      <c r="BYC106" s="163"/>
      <c r="BYE106" s="165"/>
      <c r="BYG106" s="139"/>
      <c r="BYI106" s="190"/>
      <c r="BYJ106" s="141"/>
      <c r="BYK106" s="139"/>
      <c r="BYL106" s="163"/>
      <c r="BYM106" s="163"/>
      <c r="BYN106" s="139"/>
      <c r="BYO106" s="143"/>
      <c r="BYP106" s="163"/>
      <c r="BYQ106" s="139"/>
      <c r="BYR106" s="143"/>
      <c r="BYS106" s="163"/>
      <c r="BYT106" s="139"/>
      <c r="BYU106" s="143"/>
      <c r="BYV106" s="163"/>
      <c r="BYW106" s="139"/>
      <c r="BYX106" s="143"/>
      <c r="BYY106" s="163"/>
      <c r="BYZ106" s="191"/>
      <c r="BZA106" s="164"/>
      <c r="BZB106" s="163"/>
      <c r="BZD106" s="165"/>
      <c r="BZF106" s="139"/>
      <c r="BZH106" s="190"/>
      <c r="BZI106" s="141"/>
      <c r="BZJ106" s="139"/>
      <c r="BZK106" s="163"/>
      <c r="BZL106" s="163"/>
      <c r="BZM106" s="139"/>
      <c r="BZN106" s="143"/>
      <c r="BZO106" s="163"/>
      <c r="BZP106" s="139"/>
      <c r="BZQ106" s="143"/>
      <c r="BZR106" s="163"/>
      <c r="BZS106" s="139"/>
      <c r="BZT106" s="143"/>
      <c r="BZU106" s="163"/>
      <c r="BZV106" s="139"/>
      <c r="BZW106" s="143"/>
      <c r="BZX106" s="163"/>
      <c r="BZY106" s="191"/>
      <c r="BZZ106" s="164"/>
      <c r="CAA106" s="163"/>
      <c r="CAC106" s="165"/>
      <c r="CAE106" s="139"/>
      <c r="CAG106" s="190"/>
      <c r="CAH106" s="141"/>
      <c r="CAI106" s="139"/>
      <c r="CAJ106" s="163"/>
      <c r="CAK106" s="163"/>
      <c r="CAL106" s="139"/>
      <c r="CAM106" s="143"/>
      <c r="CAN106" s="163"/>
      <c r="CAO106" s="139"/>
      <c r="CAP106" s="143"/>
      <c r="CAQ106" s="163"/>
      <c r="CAR106" s="139"/>
      <c r="CAS106" s="143"/>
      <c r="CAT106" s="163"/>
      <c r="CAU106" s="139"/>
      <c r="CAV106" s="143"/>
      <c r="CAW106" s="163"/>
      <c r="CAX106" s="191"/>
      <c r="CAY106" s="164"/>
      <c r="CAZ106" s="163"/>
      <c r="CBB106" s="165"/>
      <c r="CBD106" s="139"/>
      <c r="CBF106" s="190"/>
      <c r="CBG106" s="141"/>
      <c r="CBH106" s="139"/>
      <c r="CBI106" s="163"/>
      <c r="CBJ106" s="163"/>
      <c r="CBK106" s="139"/>
      <c r="CBL106" s="143"/>
      <c r="CBM106" s="163"/>
      <c r="CBN106" s="139"/>
      <c r="CBO106" s="143"/>
      <c r="CBP106" s="163"/>
      <c r="CBQ106" s="139"/>
      <c r="CBR106" s="143"/>
      <c r="CBS106" s="163"/>
      <c r="CBT106" s="139"/>
      <c r="CBU106" s="143"/>
      <c r="CBV106" s="163"/>
      <c r="CBW106" s="191"/>
      <c r="CBX106" s="164"/>
      <c r="CBY106" s="163"/>
      <c r="CCA106" s="165"/>
      <c r="CCC106" s="139"/>
      <c r="CCE106" s="190"/>
      <c r="CCF106" s="141"/>
      <c r="CCG106" s="139"/>
      <c r="CCH106" s="163"/>
      <c r="CCI106" s="163"/>
      <c r="CCJ106" s="139"/>
      <c r="CCK106" s="143"/>
      <c r="CCL106" s="163"/>
      <c r="CCM106" s="139"/>
      <c r="CCN106" s="143"/>
      <c r="CCO106" s="163"/>
      <c r="CCP106" s="139"/>
      <c r="CCQ106" s="143"/>
      <c r="CCR106" s="163"/>
      <c r="CCS106" s="139"/>
      <c r="CCT106" s="143"/>
      <c r="CCU106" s="163"/>
      <c r="CCV106" s="191"/>
      <c r="CCW106" s="164"/>
      <c r="CCX106" s="163"/>
      <c r="CCZ106" s="165"/>
      <c r="CDB106" s="139"/>
      <c r="CDD106" s="190"/>
      <c r="CDE106" s="141"/>
      <c r="CDF106" s="139"/>
      <c r="CDG106" s="163"/>
      <c r="CDH106" s="163"/>
      <c r="CDI106" s="139"/>
      <c r="CDJ106" s="143"/>
      <c r="CDK106" s="163"/>
      <c r="CDL106" s="139"/>
      <c r="CDM106" s="143"/>
      <c r="CDN106" s="163"/>
      <c r="CDO106" s="139"/>
      <c r="CDP106" s="143"/>
      <c r="CDQ106" s="163"/>
      <c r="CDR106" s="139"/>
      <c r="CDS106" s="143"/>
      <c r="CDT106" s="163"/>
      <c r="CDU106" s="191"/>
      <c r="CDV106" s="164"/>
      <c r="CDW106" s="163"/>
      <c r="CDY106" s="165"/>
      <c r="CEA106" s="139"/>
      <c r="CEC106" s="190"/>
      <c r="CED106" s="141"/>
      <c r="CEE106" s="139"/>
      <c r="CEF106" s="163"/>
      <c r="CEG106" s="163"/>
      <c r="CEH106" s="139"/>
      <c r="CEI106" s="143"/>
      <c r="CEJ106" s="163"/>
      <c r="CEK106" s="139"/>
      <c r="CEL106" s="143"/>
      <c r="CEM106" s="163"/>
      <c r="CEN106" s="139"/>
      <c r="CEO106" s="143"/>
      <c r="CEP106" s="163"/>
      <c r="CEQ106" s="139"/>
      <c r="CER106" s="143"/>
      <c r="CES106" s="163"/>
      <c r="CET106" s="191"/>
      <c r="CEU106" s="164"/>
      <c r="CEV106" s="163"/>
      <c r="CEX106" s="165"/>
      <c r="CEZ106" s="139"/>
      <c r="CFB106" s="190"/>
      <c r="CFC106" s="141"/>
      <c r="CFD106" s="139"/>
      <c r="CFE106" s="163"/>
      <c r="CFF106" s="163"/>
      <c r="CFG106" s="139"/>
      <c r="CFH106" s="143"/>
      <c r="CFI106" s="163"/>
      <c r="CFJ106" s="139"/>
      <c r="CFK106" s="143"/>
      <c r="CFL106" s="163"/>
      <c r="CFM106" s="139"/>
      <c r="CFN106" s="143"/>
      <c r="CFO106" s="163"/>
      <c r="CFP106" s="139"/>
      <c r="CFQ106" s="143"/>
      <c r="CFR106" s="163"/>
      <c r="CFS106" s="191"/>
      <c r="CFT106" s="164"/>
      <c r="CFU106" s="163"/>
      <c r="CFW106" s="165"/>
      <c r="CFY106" s="139"/>
      <c r="CGA106" s="190"/>
      <c r="CGB106" s="141"/>
      <c r="CGC106" s="139"/>
      <c r="CGD106" s="163"/>
      <c r="CGE106" s="163"/>
      <c r="CGF106" s="139"/>
      <c r="CGG106" s="143"/>
      <c r="CGH106" s="163"/>
      <c r="CGI106" s="139"/>
      <c r="CGJ106" s="143"/>
      <c r="CGK106" s="163"/>
      <c r="CGL106" s="139"/>
      <c r="CGM106" s="143"/>
      <c r="CGN106" s="163"/>
      <c r="CGO106" s="139"/>
      <c r="CGP106" s="143"/>
      <c r="CGQ106" s="163"/>
      <c r="CGR106" s="191"/>
      <c r="CGS106" s="164"/>
      <c r="CGT106" s="163"/>
      <c r="CGV106" s="165"/>
      <c r="CGX106" s="139"/>
      <c r="CGZ106" s="190"/>
      <c r="CHA106" s="141"/>
      <c r="CHB106" s="139"/>
      <c r="CHC106" s="163"/>
      <c r="CHD106" s="163"/>
      <c r="CHE106" s="139"/>
      <c r="CHF106" s="143"/>
      <c r="CHG106" s="163"/>
      <c r="CHH106" s="139"/>
      <c r="CHI106" s="143"/>
      <c r="CHJ106" s="163"/>
      <c r="CHK106" s="139"/>
      <c r="CHL106" s="143"/>
      <c r="CHM106" s="163"/>
      <c r="CHN106" s="139"/>
      <c r="CHO106" s="143"/>
      <c r="CHP106" s="163"/>
      <c r="CHQ106" s="191"/>
      <c r="CHR106" s="164"/>
      <c r="CHS106" s="163"/>
      <c r="CHU106" s="165"/>
      <c r="CHW106" s="139"/>
      <c r="CHY106" s="190"/>
      <c r="CHZ106" s="141"/>
      <c r="CIA106" s="139"/>
      <c r="CIB106" s="163"/>
      <c r="CIC106" s="163"/>
      <c r="CID106" s="139"/>
      <c r="CIE106" s="143"/>
      <c r="CIF106" s="163"/>
      <c r="CIG106" s="139"/>
      <c r="CIH106" s="143"/>
      <c r="CII106" s="163"/>
      <c r="CIJ106" s="139"/>
      <c r="CIK106" s="143"/>
      <c r="CIL106" s="163"/>
      <c r="CIM106" s="139"/>
      <c r="CIN106" s="143"/>
      <c r="CIO106" s="163"/>
      <c r="CIP106" s="191"/>
      <c r="CIQ106" s="164"/>
      <c r="CIR106" s="163"/>
      <c r="CIT106" s="165"/>
      <c r="CIV106" s="139"/>
      <c r="CIX106" s="190"/>
      <c r="CIY106" s="141"/>
      <c r="CIZ106" s="139"/>
      <c r="CJA106" s="163"/>
      <c r="CJB106" s="163"/>
      <c r="CJC106" s="139"/>
      <c r="CJD106" s="143"/>
      <c r="CJE106" s="163"/>
      <c r="CJF106" s="139"/>
      <c r="CJG106" s="143"/>
      <c r="CJH106" s="163"/>
      <c r="CJI106" s="139"/>
      <c r="CJJ106" s="143"/>
      <c r="CJK106" s="163"/>
      <c r="CJL106" s="139"/>
      <c r="CJM106" s="143"/>
      <c r="CJN106" s="163"/>
      <c r="CJO106" s="191"/>
      <c r="CJP106" s="164"/>
      <c r="CJQ106" s="163"/>
      <c r="CJS106" s="165"/>
      <c r="CJU106" s="139"/>
      <c r="CJW106" s="190"/>
      <c r="CJX106" s="141"/>
      <c r="CJY106" s="139"/>
      <c r="CJZ106" s="163"/>
      <c r="CKA106" s="163"/>
      <c r="CKB106" s="139"/>
      <c r="CKC106" s="143"/>
      <c r="CKD106" s="163"/>
      <c r="CKE106" s="139"/>
      <c r="CKF106" s="143"/>
      <c r="CKG106" s="163"/>
      <c r="CKH106" s="139"/>
      <c r="CKI106" s="143"/>
      <c r="CKJ106" s="163"/>
      <c r="CKK106" s="139"/>
      <c r="CKL106" s="143"/>
      <c r="CKM106" s="163"/>
      <c r="CKN106" s="191"/>
      <c r="CKO106" s="164"/>
      <c r="CKP106" s="163"/>
      <c r="CKR106" s="165"/>
      <c r="CKT106" s="139"/>
      <c r="CKV106" s="190"/>
      <c r="CKW106" s="141"/>
      <c r="CKX106" s="139"/>
      <c r="CKY106" s="163"/>
      <c r="CKZ106" s="163"/>
      <c r="CLA106" s="139"/>
      <c r="CLB106" s="143"/>
      <c r="CLC106" s="163"/>
      <c r="CLD106" s="139"/>
      <c r="CLE106" s="143"/>
      <c r="CLF106" s="163"/>
      <c r="CLG106" s="139"/>
      <c r="CLH106" s="143"/>
      <c r="CLI106" s="163"/>
      <c r="CLJ106" s="139"/>
      <c r="CLK106" s="143"/>
      <c r="CLL106" s="163"/>
      <c r="CLM106" s="191"/>
      <c r="CLN106" s="164"/>
      <c r="CLO106" s="163"/>
      <c r="CLQ106" s="165"/>
      <c r="CLS106" s="139"/>
      <c r="CLU106" s="190"/>
      <c r="CLV106" s="141"/>
      <c r="CLW106" s="139"/>
      <c r="CLX106" s="163"/>
      <c r="CLY106" s="163"/>
      <c r="CLZ106" s="139"/>
      <c r="CMA106" s="143"/>
      <c r="CMB106" s="163"/>
      <c r="CMC106" s="139"/>
      <c r="CMD106" s="143"/>
      <c r="CME106" s="163"/>
      <c r="CMF106" s="139"/>
      <c r="CMG106" s="143"/>
      <c r="CMH106" s="163"/>
      <c r="CMI106" s="139"/>
      <c r="CMJ106" s="143"/>
      <c r="CMK106" s="163"/>
      <c r="CML106" s="191"/>
      <c r="CMM106" s="164"/>
      <c r="CMN106" s="163"/>
      <c r="CMP106" s="165"/>
      <c r="CMR106" s="139"/>
      <c r="CMT106" s="190"/>
      <c r="CMU106" s="141"/>
      <c r="CMV106" s="139"/>
      <c r="CMW106" s="163"/>
      <c r="CMX106" s="163"/>
      <c r="CMY106" s="139"/>
      <c r="CMZ106" s="143"/>
      <c r="CNA106" s="163"/>
      <c r="CNB106" s="139"/>
      <c r="CNC106" s="143"/>
      <c r="CND106" s="163"/>
      <c r="CNE106" s="139"/>
      <c r="CNF106" s="143"/>
      <c r="CNG106" s="163"/>
      <c r="CNH106" s="139"/>
      <c r="CNI106" s="143"/>
      <c r="CNJ106" s="163"/>
      <c r="CNK106" s="191"/>
      <c r="CNL106" s="164"/>
      <c r="CNM106" s="163"/>
      <c r="CNO106" s="165"/>
      <c r="CNQ106" s="139"/>
      <c r="CNS106" s="190"/>
      <c r="CNT106" s="141"/>
      <c r="CNU106" s="139"/>
      <c r="CNV106" s="163"/>
      <c r="CNW106" s="163"/>
      <c r="CNX106" s="139"/>
      <c r="CNY106" s="143"/>
      <c r="CNZ106" s="163"/>
      <c r="COA106" s="139"/>
      <c r="COB106" s="143"/>
      <c r="COC106" s="163"/>
      <c r="COD106" s="139"/>
      <c r="COE106" s="143"/>
      <c r="COF106" s="163"/>
      <c r="COG106" s="139"/>
      <c r="COH106" s="143"/>
      <c r="COI106" s="163"/>
      <c r="COJ106" s="191"/>
      <c r="COK106" s="164"/>
      <c r="COL106" s="163"/>
      <c r="CON106" s="165"/>
      <c r="COP106" s="139"/>
      <c r="COR106" s="190"/>
      <c r="COS106" s="141"/>
      <c r="COT106" s="139"/>
      <c r="COU106" s="163"/>
      <c r="COV106" s="163"/>
      <c r="COW106" s="139"/>
      <c r="COX106" s="143"/>
      <c r="COY106" s="163"/>
      <c r="COZ106" s="139"/>
      <c r="CPA106" s="143"/>
      <c r="CPB106" s="163"/>
      <c r="CPC106" s="139"/>
      <c r="CPD106" s="143"/>
      <c r="CPE106" s="163"/>
      <c r="CPF106" s="139"/>
      <c r="CPG106" s="143"/>
      <c r="CPH106" s="163"/>
      <c r="CPI106" s="191"/>
      <c r="CPJ106" s="164"/>
      <c r="CPK106" s="163"/>
      <c r="CPM106" s="165"/>
      <c r="CPO106" s="139"/>
      <c r="CPQ106" s="190"/>
      <c r="CPR106" s="141"/>
      <c r="CPS106" s="139"/>
      <c r="CPT106" s="163"/>
      <c r="CPU106" s="163"/>
      <c r="CPV106" s="139"/>
      <c r="CPW106" s="143"/>
      <c r="CPX106" s="163"/>
      <c r="CPY106" s="139"/>
      <c r="CPZ106" s="143"/>
      <c r="CQA106" s="163"/>
      <c r="CQB106" s="139"/>
      <c r="CQC106" s="143"/>
      <c r="CQD106" s="163"/>
      <c r="CQE106" s="139"/>
      <c r="CQF106" s="143"/>
      <c r="CQG106" s="163"/>
      <c r="CQH106" s="191"/>
      <c r="CQI106" s="164"/>
      <c r="CQJ106" s="163"/>
      <c r="CQL106" s="165"/>
      <c r="CQN106" s="139"/>
      <c r="CQP106" s="190"/>
      <c r="CQQ106" s="141"/>
      <c r="CQR106" s="139"/>
      <c r="CQS106" s="163"/>
      <c r="CQT106" s="163"/>
      <c r="CQU106" s="139"/>
      <c r="CQV106" s="143"/>
      <c r="CQW106" s="163"/>
      <c r="CQX106" s="139"/>
      <c r="CQY106" s="143"/>
      <c r="CQZ106" s="163"/>
      <c r="CRA106" s="139"/>
      <c r="CRB106" s="143"/>
      <c r="CRC106" s="163"/>
      <c r="CRD106" s="139"/>
      <c r="CRE106" s="143"/>
      <c r="CRF106" s="163"/>
      <c r="CRG106" s="191"/>
      <c r="CRH106" s="164"/>
      <c r="CRI106" s="163"/>
      <c r="CRK106" s="165"/>
      <c r="CRM106" s="139"/>
      <c r="CRO106" s="190"/>
      <c r="CRP106" s="141"/>
      <c r="CRQ106" s="139"/>
      <c r="CRR106" s="163"/>
      <c r="CRS106" s="163"/>
      <c r="CRT106" s="139"/>
      <c r="CRU106" s="143"/>
      <c r="CRV106" s="163"/>
      <c r="CRW106" s="139"/>
      <c r="CRX106" s="143"/>
      <c r="CRY106" s="163"/>
      <c r="CRZ106" s="139"/>
      <c r="CSA106" s="143"/>
      <c r="CSB106" s="163"/>
      <c r="CSC106" s="139"/>
      <c r="CSD106" s="143"/>
      <c r="CSE106" s="163"/>
      <c r="CSF106" s="191"/>
      <c r="CSG106" s="164"/>
      <c r="CSH106" s="163"/>
      <c r="CSJ106" s="165"/>
      <c r="CSL106" s="139"/>
      <c r="CSN106" s="190"/>
      <c r="CSO106" s="141"/>
      <c r="CSP106" s="139"/>
      <c r="CSQ106" s="163"/>
      <c r="CSR106" s="163"/>
      <c r="CSS106" s="139"/>
      <c r="CST106" s="143"/>
      <c r="CSU106" s="163"/>
      <c r="CSV106" s="139"/>
      <c r="CSW106" s="143"/>
      <c r="CSX106" s="163"/>
      <c r="CSY106" s="139"/>
      <c r="CSZ106" s="143"/>
      <c r="CTA106" s="163"/>
      <c r="CTB106" s="139"/>
      <c r="CTC106" s="143"/>
      <c r="CTD106" s="163"/>
      <c r="CTE106" s="191"/>
      <c r="CTF106" s="164"/>
      <c r="CTG106" s="163"/>
      <c r="CTI106" s="165"/>
      <c r="CTK106" s="139"/>
      <c r="CTM106" s="190"/>
      <c r="CTN106" s="141"/>
      <c r="CTO106" s="139"/>
      <c r="CTP106" s="163"/>
      <c r="CTQ106" s="163"/>
      <c r="CTR106" s="139"/>
      <c r="CTS106" s="143"/>
      <c r="CTT106" s="163"/>
      <c r="CTU106" s="139"/>
      <c r="CTV106" s="143"/>
      <c r="CTW106" s="163"/>
      <c r="CTX106" s="139"/>
      <c r="CTY106" s="143"/>
      <c r="CTZ106" s="163"/>
      <c r="CUA106" s="139"/>
      <c r="CUB106" s="143"/>
      <c r="CUC106" s="163"/>
      <c r="CUD106" s="191"/>
      <c r="CUE106" s="164"/>
      <c r="CUF106" s="163"/>
      <c r="CUH106" s="165"/>
      <c r="CUJ106" s="139"/>
      <c r="CUL106" s="190"/>
      <c r="CUM106" s="141"/>
      <c r="CUN106" s="139"/>
      <c r="CUO106" s="163"/>
      <c r="CUP106" s="163"/>
      <c r="CUQ106" s="139"/>
      <c r="CUR106" s="143"/>
      <c r="CUS106" s="163"/>
      <c r="CUT106" s="139"/>
      <c r="CUU106" s="143"/>
      <c r="CUV106" s="163"/>
      <c r="CUW106" s="139"/>
      <c r="CUX106" s="143"/>
      <c r="CUY106" s="163"/>
      <c r="CUZ106" s="139"/>
      <c r="CVA106" s="143"/>
      <c r="CVB106" s="163"/>
      <c r="CVC106" s="191"/>
      <c r="CVD106" s="164"/>
      <c r="CVE106" s="163"/>
      <c r="CVG106" s="165"/>
      <c r="CVI106" s="139"/>
      <c r="CVK106" s="190"/>
      <c r="CVL106" s="141"/>
      <c r="CVM106" s="139"/>
      <c r="CVN106" s="163"/>
      <c r="CVO106" s="163"/>
      <c r="CVP106" s="139"/>
      <c r="CVQ106" s="143"/>
      <c r="CVR106" s="163"/>
      <c r="CVS106" s="139"/>
      <c r="CVT106" s="143"/>
      <c r="CVU106" s="163"/>
      <c r="CVV106" s="139"/>
      <c r="CVW106" s="143"/>
      <c r="CVX106" s="163"/>
      <c r="CVY106" s="139"/>
      <c r="CVZ106" s="143"/>
      <c r="CWA106" s="163"/>
      <c r="CWB106" s="191"/>
      <c r="CWC106" s="164"/>
      <c r="CWD106" s="163"/>
      <c r="CWF106" s="165"/>
      <c r="CWH106" s="139"/>
      <c r="CWJ106" s="190"/>
      <c r="CWK106" s="141"/>
      <c r="CWL106" s="139"/>
      <c r="CWM106" s="163"/>
      <c r="CWN106" s="163"/>
      <c r="CWO106" s="139"/>
      <c r="CWP106" s="143"/>
      <c r="CWQ106" s="163"/>
      <c r="CWR106" s="139"/>
      <c r="CWS106" s="143"/>
      <c r="CWT106" s="163"/>
      <c r="CWU106" s="139"/>
      <c r="CWV106" s="143"/>
      <c r="CWW106" s="163"/>
      <c r="CWX106" s="139"/>
      <c r="CWY106" s="143"/>
      <c r="CWZ106" s="163"/>
      <c r="CXA106" s="191"/>
      <c r="CXB106" s="164"/>
      <c r="CXC106" s="163"/>
      <c r="CXE106" s="165"/>
      <c r="CXG106" s="139"/>
      <c r="CXI106" s="190"/>
      <c r="CXJ106" s="141"/>
      <c r="CXK106" s="139"/>
      <c r="CXL106" s="163"/>
      <c r="CXM106" s="163"/>
      <c r="CXN106" s="139"/>
      <c r="CXO106" s="143"/>
      <c r="CXP106" s="163"/>
      <c r="CXQ106" s="139"/>
      <c r="CXR106" s="143"/>
      <c r="CXS106" s="163"/>
      <c r="CXT106" s="139"/>
      <c r="CXU106" s="143"/>
      <c r="CXV106" s="163"/>
      <c r="CXW106" s="139"/>
      <c r="CXX106" s="143"/>
      <c r="CXY106" s="163"/>
      <c r="CXZ106" s="191"/>
      <c r="CYA106" s="164"/>
      <c r="CYB106" s="163"/>
      <c r="CYD106" s="165"/>
      <c r="CYF106" s="139"/>
      <c r="CYH106" s="190"/>
      <c r="CYI106" s="141"/>
      <c r="CYJ106" s="139"/>
      <c r="CYK106" s="163"/>
      <c r="CYL106" s="163"/>
      <c r="CYM106" s="139"/>
      <c r="CYN106" s="143"/>
      <c r="CYO106" s="163"/>
      <c r="CYP106" s="139"/>
      <c r="CYQ106" s="143"/>
      <c r="CYR106" s="163"/>
      <c r="CYS106" s="139"/>
      <c r="CYT106" s="143"/>
      <c r="CYU106" s="163"/>
      <c r="CYV106" s="139"/>
      <c r="CYW106" s="143"/>
      <c r="CYX106" s="163"/>
      <c r="CYY106" s="191"/>
      <c r="CYZ106" s="164"/>
      <c r="CZA106" s="163"/>
      <c r="CZC106" s="165"/>
      <c r="CZE106" s="139"/>
      <c r="CZG106" s="190"/>
      <c r="CZH106" s="141"/>
      <c r="CZI106" s="139"/>
      <c r="CZJ106" s="163"/>
      <c r="CZK106" s="163"/>
      <c r="CZL106" s="139"/>
      <c r="CZM106" s="143"/>
      <c r="CZN106" s="163"/>
      <c r="CZO106" s="139"/>
      <c r="CZP106" s="143"/>
      <c r="CZQ106" s="163"/>
      <c r="CZR106" s="139"/>
      <c r="CZS106" s="143"/>
      <c r="CZT106" s="163"/>
      <c r="CZU106" s="139"/>
      <c r="CZV106" s="143"/>
      <c r="CZW106" s="163"/>
      <c r="CZX106" s="191"/>
      <c r="CZY106" s="164"/>
      <c r="CZZ106" s="163"/>
      <c r="DAB106" s="165"/>
      <c r="DAD106" s="139"/>
      <c r="DAF106" s="190"/>
      <c r="DAG106" s="141"/>
      <c r="DAH106" s="139"/>
      <c r="DAI106" s="163"/>
      <c r="DAJ106" s="163"/>
      <c r="DAK106" s="139"/>
      <c r="DAL106" s="143"/>
      <c r="DAM106" s="163"/>
      <c r="DAN106" s="139"/>
      <c r="DAO106" s="143"/>
      <c r="DAP106" s="163"/>
      <c r="DAQ106" s="139"/>
      <c r="DAR106" s="143"/>
      <c r="DAS106" s="163"/>
      <c r="DAT106" s="139"/>
      <c r="DAU106" s="143"/>
      <c r="DAV106" s="163"/>
      <c r="DAW106" s="191"/>
      <c r="DAX106" s="164"/>
      <c r="DAY106" s="163"/>
      <c r="DBA106" s="165"/>
      <c r="DBC106" s="139"/>
      <c r="DBE106" s="190"/>
      <c r="DBF106" s="141"/>
      <c r="DBG106" s="139"/>
      <c r="DBH106" s="163"/>
      <c r="DBI106" s="163"/>
      <c r="DBJ106" s="139"/>
      <c r="DBK106" s="143"/>
      <c r="DBL106" s="163"/>
      <c r="DBM106" s="139"/>
      <c r="DBN106" s="143"/>
      <c r="DBO106" s="163"/>
      <c r="DBP106" s="139"/>
      <c r="DBQ106" s="143"/>
      <c r="DBR106" s="163"/>
      <c r="DBS106" s="139"/>
      <c r="DBT106" s="143"/>
      <c r="DBU106" s="163"/>
      <c r="DBV106" s="191"/>
      <c r="DBW106" s="164"/>
      <c r="DBX106" s="163"/>
      <c r="DBZ106" s="165"/>
      <c r="DCB106" s="139"/>
      <c r="DCD106" s="190"/>
      <c r="DCE106" s="141"/>
      <c r="DCF106" s="139"/>
      <c r="DCG106" s="163"/>
      <c r="DCH106" s="163"/>
      <c r="DCI106" s="139"/>
      <c r="DCJ106" s="143"/>
      <c r="DCK106" s="163"/>
      <c r="DCL106" s="139"/>
      <c r="DCM106" s="143"/>
      <c r="DCN106" s="163"/>
      <c r="DCO106" s="139"/>
      <c r="DCP106" s="143"/>
      <c r="DCQ106" s="163"/>
      <c r="DCR106" s="139"/>
      <c r="DCS106" s="143"/>
      <c r="DCT106" s="163"/>
      <c r="DCU106" s="191"/>
      <c r="DCV106" s="164"/>
      <c r="DCW106" s="163"/>
      <c r="DCY106" s="165"/>
      <c r="DDA106" s="139"/>
      <c r="DDC106" s="190"/>
      <c r="DDD106" s="141"/>
      <c r="DDE106" s="139"/>
      <c r="DDF106" s="163"/>
      <c r="DDG106" s="163"/>
      <c r="DDH106" s="139"/>
      <c r="DDI106" s="143"/>
      <c r="DDJ106" s="163"/>
      <c r="DDK106" s="139"/>
      <c r="DDL106" s="143"/>
      <c r="DDM106" s="163"/>
      <c r="DDN106" s="139"/>
      <c r="DDO106" s="143"/>
      <c r="DDP106" s="163"/>
      <c r="DDQ106" s="139"/>
      <c r="DDR106" s="143"/>
      <c r="DDS106" s="163"/>
      <c r="DDT106" s="191"/>
      <c r="DDU106" s="164"/>
      <c r="DDV106" s="163"/>
      <c r="DDX106" s="165"/>
      <c r="DDZ106" s="139"/>
      <c r="DEB106" s="190"/>
      <c r="DEC106" s="141"/>
      <c r="DED106" s="139"/>
      <c r="DEE106" s="163"/>
      <c r="DEF106" s="163"/>
      <c r="DEG106" s="139"/>
      <c r="DEH106" s="143"/>
      <c r="DEI106" s="163"/>
      <c r="DEJ106" s="139"/>
      <c r="DEK106" s="143"/>
      <c r="DEL106" s="163"/>
      <c r="DEM106" s="139"/>
      <c r="DEN106" s="143"/>
      <c r="DEO106" s="163"/>
      <c r="DEP106" s="139"/>
      <c r="DEQ106" s="143"/>
      <c r="DER106" s="163"/>
      <c r="DES106" s="191"/>
      <c r="DET106" s="164"/>
      <c r="DEU106" s="163"/>
      <c r="DEW106" s="165"/>
      <c r="DEY106" s="139"/>
      <c r="DFA106" s="190"/>
      <c r="DFB106" s="141"/>
      <c r="DFC106" s="139"/>
      <c r="DFD106" s="163"/>
      <c r="DFE106" s="163"/>
      <c r="DFF106" s="139"/>
      <c r="DFG106" s="143"/>
      <c r="DFH106" s="163"/>
      <c r="DFI106" s="139"/>
      <c r="DFJ106" s="143"/>
      <c r="DFK106" s="163"/>
      <c r="DFL106" s="139"/>
      <c r="DFM106" s="143"/>
      <c r="DFN106" s="163"/>
      <c r="DFO106" s="139"/>
      <c r="DFP106" s="143"/>
      <c r="DFQ106" s="163"/>
      <c r="DFR106" s="191"/>
      <c r="DFS106" s="164"/>
      <c r="DFT106" s="163"/>
      <c r="DFV106" s="165"/>
      <c r="DFX106" s="139"/>
      <c r="DFZ106" s="190"/>
      <c r="DGA106" s="141"/>
      <c r="DGB106" s="139"/>
      <c r="DGC106" s="163"/>
      <c r="DGD106" s="163"/>
      <c r="DGE106" s="139"/>
      <c r="DGF106" s="143"/>
      <c r="DGG106" s="163"/>
      <c r="DGH106" s="139"/>
      <c r="DGI106" s="143"/>
      <c r="DGJ106" s="163"/>
      <c r="DGK106" s="139"/>
      <c r="DGL106" s="143"/>
      <c r="DGM106" s="163"/>
      <c r="DGN106" s="139"/>
      <c r="DGO106" s="143"/>
      <c r="DGP106" s="163"/>
      <c r="DGQ106" s="191"/>
      <c r="DGR106" s="164"/>
      <c r="DGS106" s="163"/>
      <c r="DGU106" s="165"/>
      <c r="DGW106" s="139"/>
      <c r="DGY106" s="190"/>
      <c r="DGZ106" s="141"/>
      <c r="DHA106" s="139"/>
      <c r="DHB106" s="163"/>
      <c r="DHC106" s="163"/>
      <c r="DHD106" s="139"/>
      <c r="DHE106" s="143"/>
      <c r="DHF106" s="163"/>
      <c r="DHG106" s="139"/>
      <c r="DHH106" s="143"/>
      <c r="DHI106" s="163"/>
      <c r="DHJ106" s="139"/>
      <c r="DHK106" s="143"/>
      <c r="DHL106" s="163"/>
      <c r="DHM106" s="139"/>
      <c r="DHN106" s="143"/>
      <c r="DHO106" s="163"/>
      <c r="DHP106" s="191"/>
      <c r="DHQ106" s="164"/>
      <c r="DHR106" s="163"/>
      <c r="DHT106" s="165"/>
      <c r="DHV106" s="139"/>
      <c r="DHX106" s="190"/>
      <c r="DHY106" s="141"/>
      <c r="DHZ106" s="139"/>
      <c r="DIA106" s="163"/>
      <c r="DIB106" s="163"/>
      <c r="DIC106" s="139"/>
      <c r="DID106" s="143"/>
      <c r="DIE106" s="163"/>
      <c r="DIF106" s="139"/>
      <c r="DIG106" s="143"/>
      <c r="DIH106" s="163"/>
      <c r="DII106" s="139"/>
      <c r="DIJ106" s="143"/>
      <c r="DIK106" s="163"/>
      <c r="DIL106" s="139"/>
      <c r="DIM106" s="143"/>
      <c r="DIN106" s="163"/>
      <c r="DIO106" s="191"/>
      <c r="DIP106" s="164"/>
      <c r="DIQ106" s="163"/>
      <c r="DIS106" s="165"/>
      <c r="DIU106" s="139"/>
      <c r="DIW106" s="190"/>
      <c r="DIX106" s="141"/>
      <c r="DIY106" s="139"/>
      <c r="DIZ106" s="163"/>
      <c r="DJA106" s="163"/>
      <c r="DJB106" s="139"/>
      <c r="DJC106" s="143"/>
      <c r="DJD106" s="163"/>
      <c r="DJE106" s="139"/>
      <c r="DJF106" s="143"/>
      <c r="DJG106" s="163"/>
      <c r="DJH106" s="139"/>
      <c r="DJI106" s="143"/>
      <c r="DJJ106" s="163"/>
      <c r="DJK106" s="139"/>
      <c r="DJL106" s="143"/>
      <c r="DJM106" s="163"/>
      <c r="DJN106" s="191"/>
      <c r="DJO106" s="164"/>
      <c r="DJP106" s="163"/>
      <c r="DJR106" s="165"/>
      <c r="DJT106" s="139"/>
      <c r="DJV106" s="190"/>
      <c r="DJW106" s="141"/>
      <c r="DJX106" s="139"/>
      <c r="DJY106" s="163"/>
      <c r="DJZ106" s="163"/>
      <c r="DKA106" s="139"/>
      <c r="DKB106" s="143"/>
      <c r="DKC106" s="163"/>
      <c r="DKD106" s="139"/>
      <c r="DKE106" s="143"/>
      <c r="DKF106" s="163"/>
      <c r="DKG106" s="139"/>
      <c r="DKH106" s="143"/>
      <c r="DKI106" s="163"/>
      <c r="DKJ106" s="139"/>
      <c r="DKK106" s="143"/>
      <c r="DKL106" s="163"/>
      <c r="DKM106" s="191"/>
      <c r="DKN106" s="164"/>
      <c r="DKO106" s="163"/>
      <c r="DKQ106" s="165"/>
      <c r="DKS106" s="139"/>
      <c r="DKU106" s="190"/>
      <c r="DKV106" s="141"/>
      <c r="DKW106" s="139"/>
      <c r="DKX106" s="163"/>
      <c r="DKY106" s="163"/>
      <c r="DKZ106" s="139"/>
      <c r="DLA106" s="143"/>
      <c r="DLB106" s="163"/>
      <c r="DLC106" s="139"/>
      <c r="DLD106" s="143"/>
      <c r="DLE106" s="163"/>
      <c r="DLF106" s="139"/>
      <c r="DLG106" s="143"/>
      <c r="DLH106" s="163"/>
      <c r="DLI106" s="139"/>
      <c r="DLJ106" s="143"/>
      <c r="DLK106" s="163"/>
      <c r="DLL106" s="191"/>
      <c r="DLM106" s="164"/>
      <c r="DLN106" s="163"/>
      <c r="DLP106" s="165"/>
      <c r="DLR106" s="139"/>
      <c r="DLT106" s="190"/>
      <c r="DLU106" s="141"/>
      <c r="DLV106" s="139"/>
      <c r="DLW106" s="163"/>
      <c r="DLX106" s="163"/>
      <c r="DLY106" s="139"/>
      <c r="DLZ106" s="143"/>
      <c r="DMA106" s="163"/>
      <c r="DMB106" s="139"/>
      <c r="DMC106" s="143"/>
      <c r="DMD106" s="163"/>
      <c r="DME106" s="139"/>
      <c r="DMF106" s="143"/>
      <c r="DMG106" s="163"/>
      <c r="DMH106" s="139"/>
      <c r="DMI106" s="143"/>
      <c r="DMJ106" s="163"/>
      <c r="DMK106" s="191"/>
      <c r="DML106" s="164"/>
      <c r="DMM106" s="163"/>
      <c r="DMO106" s="165"/>
      <c r="DMQ106" s="139"/>
      <c r="DMS106" s="190"/>
      <c r="DMT106" s="141"/>
      <c r="DMU106" s="139"/>
      <c r="DMV106" s="163"/>
      <c r="DMW106" s="163"/>
      <c r="DMX106" s="139"/>
      <c r="DMY106" s="143"/>
      <c r="DMZ106" s="163"/>
      <c r="DNA106" s="139"/>
      <c r="DNB106" s="143"/>
      <c r="DNC106" s="163"/>
      <c r="DND106" s="139"/>
      <c r="DNE106" s="143"/>
      <c r="DNF106" s="163"/>
      <c r="DNG106" s="139"/>
      <c r="DNH106" s="143"/>
      <c r="DNI106" s="163"/>
      <c r="DNJ106" s="191"/>
      <c r="DNK106" s="164"/>
      <c r="DNL106" s="163"/>
      <c r="DNN106" s="165"/>
      <c r="DNP106" s="139"/>
      <c r="DNR106" s="190"/>
      <c r="DNS106" s="141"/>
      <c r="DNT106" s="139"/>
      <c r="DNU106" s="163"/>
      <c r="DNV106" s="163"/>
      <c r="DNW106" s="139"/>
      <c r="DNX106" s="143"/>
      <c r="DNY106" s="163"/>
      <c r="DNZ106" s="139"/>
      <c r="DOA106" s="143"/>
      <c r="DOB106" s="163"/>
      <c r="DOC106" s="139"/>
      <c r="DOD106" s="143"/>
      <c r="DOE106" s="163"/>
      <c r="DOF106" s="139"/>
      <c r="DOG106" s="143"/>
      <c r="DOH106" s="163"/>
      <c r="DOI106" s="191"/>
      <c r="DOJ106" s="164"/>
      <c r="DOK106" s="163"/>
      <c r="DOM106" s="165"/>
      <c r="DOO106" s="139"/>
      <c r="DOQ106" s="190"/>
      <c r="DOR106" s="141"/>
      <c r="DOS106" s="139"/>
      <c r="DOT106" s="163"/>
      <c r="DOU106" s="163"/>
      <c r="DOV106" s="139"/>
      <c r="DOW106" s="143"/>
      <c r="DOX106" s="163"/>
      <c r="DOY106" s="139"/>
      <c r="DOZ106" s="143"/>
      <c r="DPA106" s="163"/>
      <c r="DPB106" s="139"/>
      <c r="DPC106" s="143"/>
      <c r="DPD106" s="163"/>
      <c r="DPE106" s="139"/>
      <c r="DPF106" s="143"/>
      <c r="DPG106" s="163"/>
      <c r="DPH106" s="191"/>
      <c r="DPI106" s="164"/>
      <c r="DPJ106" s="163"/>
      <c r="DPL106" s="165"/>
      <c r="DPN106" s="139"/>
      <c r="DPP106" s="190"/>
      <c r="DPQ106" s="141"/>
      <c r="DPR106" s="139"/>
      <c r="DPS106" s="163"/>
      <c r="DPT106" s="163"/>
      <c r="DPU106" s="139"/>
      <c r="DPV106" s="143"/>
      <c r="DPW106" s="163"/>
      <c r="DPX106" s="139"/>
      <c r="DPY106" s="143"/>
      <c r="DPZ106" s="163"/>
      <c r="DQA106" s="139"/>
      <c r="DQB106" s="143"/>
      <c r="DQC106" s="163"/>
      <c r="DQD106" s="139"/>
      <c r="DQE106" s="143"/>
      <c r="DQF106" s="163"/>
      <c r="DQG106" s="191"/>
      <c r="DQH106" s="164"/>
      <c r="DQI106" s="163"/>
      <c r="DQK106" s="165"/>
      <c r="DQM106" s="139"/>
      <c r="DQO106" s="190"/>
      <c r="DQP106" s="141"/>
      <c r="DQQ106" s="139"/>
      <c r="DQR106" s="163"/>
      <c r="DQS106" s="163"/>
      <c r="DQT106" s="139"/>
      <c r="DQU106" s="143"/>
      <c r="DQV106" s="163"/>
      <c r="DQW106" s="139"/>
      <c r="DQX106" s="143"/>
      <c r="DQY106" s="163"/>
      <c r="DQZ106" s="139"/>
      <c r="DRA106" s="143"/>
      <c r="DRB106" s="163"/>
      <c r="DRC106" s="139"/>
      <c r="DRD106" s="143"/>
      <c r="DRE106" s="163"/>
      <c r="DRF106" s="191"/>
      <c r="DRG106" s="164"/>
      <c r="DRH106" s="163"/>
      <c r="DRJ106" s="165"/>
      <c r="DRL106" s="139"/>
      <c r="DRN106" s="190"/>
      <c r="DRO106" s="141"/>
      <c r="DRP106" s="139"/>
      <c r="DRQ106" s="163"/>
      <c r="DRR106" s="163"/>
      <c r="DRS106" s="139"/>
      <c r="DRT106" s="143"/>
      <c r="DRU106" s="163"/>
      <c r="DRV106" s="139"/>
      <c r="DRW106" s="143"/>
      <c r="DRX106" s="163"/>
      <c r="DRY106" s="139"/>
      <c r="DRZ106" s="143"/>
      <c r="DSA106" s="163"/>
      <c r="DSB106" s="139"/>
      <c r="DSC106" s="143"/>
      <c r="DSD106" s="163"/>
      <c r="DSE106" s="191"/>
      <c r="DSF106" s="164"/>
      <c r="DSG106" s="163"/>
      <c r="DSI106" s="165"/>
      <c r="DSK106" s="139"/>
      <c r="DSM106" s="190"/>
      <c r="DSN106" s="141"/>
      <c r="DSO106" s="139"/>
      <c r="DSP106" s="163"/>
      <c r="DSQ106" s="163"/>
      <c r="DSR106" s="139"/>
      <c r="DSS106" s="143"/>
      <c r="DST106" s="163"/>
      <c r="DSU106" s="139"/>
      <c r="DSV106" s="143"/>
      <c r="DSW106" s="163"/>
      <c r="DSX106" s="139"/>
      <c r="DSY106" s="143"/>
      <c r="DSZ106" s="163"/>
      <c r="DTA106" s="139"/>
      <c r="DTB106" s="143"/>
      <c r="DTC106" s="163"/>
      <c r="DTD106" s="191"/>
      <c r="DTE106" s="164"/>
      <c r="DTF106" s="163"/>
      <c r="DTH106" s="165"/>
      <c r="DTJ106" s="139"/>
      <c r="DTL106" s="190"/>
      <c r="DTM106" s="141"/>
      <c r="DTN106" s="139"/>
      <c r="DTO106" s="163"/>
      <c r="DTP106" s="163"/>
      <c r="DTQ106" s="139"/>
      <c r="DTR106" s="143"/>
      <c r="DTS106" s="163"/>
      <c r="DTT106" s="139"/>
      <c r="DTU106" s="143"/>
      <c r="DTV106" s="163"/>
      <c r="DTW106" s="139"/>
      <c r="DTX106" s="143"/>
      <c r="DTY106" s="163"/>
      <c r="DTZ106" s="139"/>
      <c r="DUA106" s="143"/>
      <c r="DUB106" s="163"/>
      <c r="DUC106" s="191"/>
      <c r="DUD106" s="164"/>
      <c r="DUE106" s="163"/>
      <c r="DUG106" s="165"/>
      <c r="DUI106" s="139"/>
      <c r="DUK106" s="190"/>
      <c r="DUL106" s="141"/>
      <c r="DUM106" s="139"/>
      <c r="DUN106" s="163"/>
      <c r="DUO106" s="163"/>
      <c r="DUP106" s="139"/>
      <c r="DUQ106" s="143"/>
      <c r="DUR106" s="163"/>
      <c r="DUS106" s="139"/>
      <c r="DUT106" s="143"/>
      <c r="DUU106" s="163"/>
      <c r="DUV106" s="139"/>
      <c r="DUW106" s="143"/>
      <c r="DUX106" s="163"/>
      <c r="DUY106" s="139"/>
      <c r="DUZ106" s="143"/>
      <c r="DVA106" s="163"/>
      <c r="DVB106" s="191"/>
      <c r="DVC106" s="164"/>
      <c r="DVD106" s="163"/>
      <c r="DVF106" s="165"/>
      <c r="DVH106" s="139"/>
      <c r="DVJ106" s="190"/>
      <c r="DVK106" s="141"/>
      <c r="DVL106" s="139"/>
      <c r="DVM106" s="163"/>
      <c r="DVN106" s="163"/>
      <c r="DVO106" s="139"/>
      <c r="DVP106" s="143"/>
      <c r="DVQ106" s="163"/>
      <c r="DVR106" s="139"/>
      <c r="DVS106" s="143"/>
      <c r="DVT106" s="163"/>
      <c r="DVU106" s="139"/>
      <c r="DVV106" s="143"/>
      <c r="DVW106" s="163"/>
      <c r="DVX106" s="139"/>
      <c r="DVY106" s="143"/>
      <c r="DVZ106" s="163"/>
      <c r="DWA106" s="191"/>
      <c r="DWB106" s="164"/>
      <c r="DWC106" s="163"/>
      <c r="DWE106" s="165"/>
      <c r="DWG106" s="139"/>
      <c r="DWI106" s="190"/>
      <c r="DWJ106" s="141"/>
      <c r="DWK106" s="139"/>
      <c r="DWL106" s="163"/>
      <c r="DWM106" s="163"/>
      <c r="DWN106" s="139"/>
      <c r="DWO106" s="143"/>
      <c r="DWP106" s="163"/>
      <c r="DWQ106" s="139"/>
      <c r="DWR106" s="143"/>
      <c r="DWS106" s="163"/>
      <c r="DWT106" s="139"/>
      <c r="DWU106" s="143"/>
      <c r="DWV106" s="163"/>
      <c r="DWW106" s="139"/>
      <c r="DWX106" s="143"/>
      <c r="DWY106" s="163"/>
      <c r="DWZ106" s="191"/>
      <c r="DXA106" s="164"/>
      <c r="DXB106" s="163"/>
      <c r="DXD106" s="165"/>
      <c r="DXF106" s="139"/>
      <c r="DXH106" s="190"/>
      <c r="DXI106" s="141"/>
      <c r="DXJ106" s="139"/>
      <c r="DXK106" s="163"/>
      <c r="DXL106" s="163"/>
      <c r="DXM106" s="139"/>
      <c r="DXN106" s="143"/>
      <c r="DXO106" s="163"/>
      <c r="DXP106" s="139"/>
      <c r="DXQ106" s="143"/>
      <c r="DXR106" s="163"/>
      <c r="DXS106" s="139"/>
      <c r="DXT106" s="143"/>
      <c r="DXU106" s="163"/>
      <c r="DXV106" s="139"/>
      <c r="DXW106" s="143"/>
      <c r="DXX106" s="163"/>
      <c r="DXY106" s="191"/>
      <c r="DXZ106" s="164"/>
      <c r="DYA106" s="163"/>
      <c r="DYC106" s="165"/>
      <c r="DYE106" s="139"/>
      <c r="DYG106" s="190"/>
      <c r="DYH106" s="141"/>
      <c r="DYI106" s="139"/>
      <c r="DYJ106" s="163"/>
      <c r="DYK106" s="163"/>
      <c r="DYL106" s="139"/>
      <c r="DYM106" s="143"/>
      <c r="DYN106" s="163"/>
      <c r="DYO106" s="139"/>
      <c r="DYP106" s="143"/>
      <c r="DYQ106" s="163"/>
      <c r="DYR106" s="139"/>
      <c r="DYS106" s="143"/>
      <c r="DYT106" s="163"/>
      <c r="DYU106" s="139"/>
      <c r="DYV106" s="143"/>
      <c r="DYW106" s="163"/>
      <c r="DYX106" s="191"/>
      <c r="DYY106" s="164"/>
      <c r="DYZ106" s="163"/>
      <c r="DZB106" s="165"/>
      <c r="DZD106" s="139"/>
      <c r="DZF106" s="190"/>
      <c r="DZG106" s="141"/>
      <c r="DZH106" s="139"/>
      <c r="DZI106" s="163"/>
      <c r="DZJ106" s="163"/>
      <c r="DZK106" s="139"/>
      <c r="DZL106" s="143"/>
      <c r="DZM106" s="163"/>
      <c r="DZN106" s="139"/>
      <c r="DZO106" s="143"/>
      <c r="DZP106" s="163"/>
      <c r="DZQ106" s="139"/>
      <c r="DZR106" s="143"/>
      <c r="DZS106" s="163"/>
      <c r="DZT106" s="139"/>
      <c r="DZU106" s="143"/>
      <c r="DZV106" s="163"/>
      <c r="DZW106" s="191"/>
      <c r="DZX106" s="164"/>
      <c r="DZY106" s="163"/>
      <c r="EAA106" s="165"/>
      <c r="EAC106" s="139"/>
      <c r="EAE106" s="190"/>
      <c r="EAF106" s="141"/>
      <c r="EAG106" s="139"/>
      <c r="EAH106" s="163"/>
      <c r="EAI106" s="163"/>
      <c r="EAJ106" s="139"/>
      <c r="EAK106" s="143"/>
      <c r="EAL106" s="163"/>
      <c r="EAM106" s="139"/>
      <c r="EAN106" s="143"/>
      <c r="EAO106" s="163"/>
      <c r="EAP106" s="139"/>
      <c r="EAQ106" s="143"/>
      <c r="EAR106" s="163"/>
      <c r="EAS106" s="139"/>
      <c r="EAT106" s="143"/>
      <c r="EAU106" s="163"/>
      <c r="EAV106" s="191"/>
      <c r="EAW106" s="164"/>
      <c r="EAX106" s="163"/>
      <c r="EAZ106" s="165"/>
      <c r="EBB106" s="139"/>
      <c r="EBD106" s="190"/>
      <c r="EBE106" s="141"/>
      <c r="EBF106" s="139"/>
      <c r="EBG106" s="163"/>
      <c r="EBH106" s="163"/>
      <c r="EBI106" s="139"/>
      <c r="EBJ106" s="143"/>
      <c r="EBK106" s="163"/>
      <c r="EBL106" s="139"/>
      <c r="EBM106" s="143"/>
      <c r="EBN106" s="163"/>
      <c r="EBO106" s="139"/>
      <c r="EBP106" s="143"/>
      <c r="EBQ106" s="163"/>
      <c r="EBR106" s="139"/>
      <c r="EBS106" s="143"/>
      <c r="EBT106" s="163"/>
      <c r="EBU106" s="191"/>
      <c r="EBV106" s="164"/>
      <c r="EBW106" s="163"/>
      <c r="EBY106" s="165"/>
      <c r="ECA106" s="139"/>
      <c r="ECC106" s="190"/>
      <c r="ECD106" s="141"/>
      <c r="ECE106" s="139"/>
      <c r="ECF106" s="163"/>
      <c r="ECG106" s="163"/>
      <c r="ECH106" s="139"/>
      <c r="ECI106" s="143"/>
      <c r="ECJ106" s="163"/>
      <c r="ECK106" s="139"/>
      <c r="ECL106" s="143"/>
      <c r="ECM106" s="163"/>
      <c r="ECN106" s="139"/>
      <c r="ECO106" s="143"/>
      <c r="ECP106" s="163"/>
      <c r="ECQ106" s="139"/>
      <c r="ECR106" s="143"/>
      <c r="ECS106" s="163"/>
      <c r="ECT106" s="191"/>
      <c r="ECU106" s="164"/>
      <c r="ECV106" s="163"/>
      <c r="ECX106" s="165"/>
      <c r="ECZ106" s="139"/>
      <c r="EDB106" s="190"/>
      <c r="EDC106" s="141"/>
      <c r="EDD106" s="139"/>
      <c r="EDE106" s="163"/>
      <c r="EDF106" s="163"/>
      <c r="EDG106" s="139"/>
      <c r="EDH106" s="143"/>
      <c r="EDI106" s="163"/>
      <c r="EDJ106" s="139"/>
      <c r="EDK106" s="143"/>
      <c r="EDL106" s="163"/>
      <c r="EDM106" s="139"/>
      <c r="EDN106" s="143"/>
      <c r="EDO106" s="163"/>
      <c r="EDP106" s="139"/>
      <c r="EDQ106" s="143"/>
      <c r="EDR106" s="163"/>
      <c r="EDS106" s="191"/>
      <c r="EDT106" s="164"/>
      <c r="EDU106" s="163"/>
      <c r="EDW106" s="165"/>
      <c r="EDY106" s="139"/>
      <c r="EEA106" s="190"/>
      <c r="EEB106" s="141"/>
      <c r="EEC106" s="139"/>
      <c r="EED106" s="163"/>
      <c r="EEE106" s="163"/>
      <c r="EEF106" s="139"/>
      <c r="EEG106" s="143"/>
      <c r="EEH106" s="163"/>
      <c r="EEI106" s="139"/>
      <c r="EEJ106" s="143"/>
      <c r="EEK106" s="163"/>
      <c r="EEL106" s="139"/>
      <c r="EEM106" s="143"/>
      <c r="EEN106" s="163"/>
      <c r="EEO106" s="139"/>
      <c r="EEP106" s="143"/>
      <c r="EEQ106" s="163"/>
      <c r="EER106" s="191"/>
      <c r="EES106" s="164"/>
      <c r="EET106" s="163"/>
      <c r="EEV106" s="165"/>
      <c r="EEX106" s="139"/>
      <c r="EEZ106" s="190"/>
      <c r="EFA106" s="141"/>
      <c r="EFB106" s="139"/>
      <c r="EFC106" s="163"/>
      <c r="EFD106" s="163"/>
      <c r="EFE106" s="139"/>
      <c r="EFF106" s="143"/>
      <c r="EFG106" s="163"/>
      <c r="EFH106" s="139"/>
      <c r="EFI106" s="143"/>
      <c r="EFJ106" s="163"/>
      <c r="EFK106" s="139"/>
      <c r="EFL106" s="143"/>
      <c r="EFM106" s="163"/>
      <c r="EFN106" s="139"/>
      <c r="EFO106" s="143"/>
      <c r="EFP106" s="163"/>
      <c r="EFQ106" s="191"/>
      <c r="EFR106" s="164"/>
      <c r="EFS106" s="163"/>
      <c r="EFU106" s="165"/>
      <c r="EFW106" s="139"/>
      <c r="EFY106" s="190"/>
      <c r="EFZ106" s="141"/>
      <c r="EGA106" s="139"/>
      <c r="EGB106" s="163"/>
      <c r="EGC106" s="163"/>
      <c r="EGD106" s="139"/>
      <c r="EGE106" s="143"/>
      <c r="EGF106" s="163"/>
      <c r="EGG106" s="139"/>
      <c r="EGH106" s="143"/>
      <c r="EGI106" s="163"/>
      <c r="EGJ106" s="139"/>
      <c r="EGK106" s="143"/>
      <c r="EGL106" s="163"/>
      <c r="EGM106" s="139"/>
      <c r="EGN106" s="143"/>
      <c r="EGO106" s="163"/>
      <c r="EGP106" s="191"/>
      <c r="EGQ106" s="164"/>
      <c r="EGR106" s="163"/>
      <c r="EGT106" s="165"/>
      <c r="EGV106" s="139"/>
      <c r="EGX106" s="190"/>
      <c r="EGY106" s="141"/>
      <c r="EGZ106" s="139"/>
      <c r="EHA106" s="163"/>
      <c r="EHB106" s="163"/>
      <c r="EHC106" s="139"/>
      <c r="EHD106" s="143"/>
      <c r="EHE106" s="163"/>
      <c r="EHF106" s="139"/>
      <c r="EHG106" s="143"/>
      <c r="EHH106" s="163"/>
      <c r="EHI106" s="139"/>
      <c r="EHJ106" s="143"/>
      <c r="EHK106" s="163"/>
      <c r="EHL106" s="139"/>
      <c r="EHM106" s="143"/>
      <c r="EHN106" s="163"/>
      <c r="EHO106" s="191"/>
      <c r="EHP106" s="164"/>
      <c r="EHQ106" s="163"/>
      <c r="EHS106" s="165"/>
      <c r="EHU106" s="139"/>
      <c r="EHW106" s="190"/>
      <c r="EHX106" s="141"/>
      <c r="EHY106" s="139"/>
      <c r="EHZ106" s="163"/>
      <c r="EIA106" s="163"/>
      <c r="EIB106" s="139"/>
      <c r="EIC106" s="143"/>
      <c r="EID106" s="163"/>
      <c r="EIE106" s="139"/>
      <c r="EIF106" s="143"/>
      <c r="EIG106" s="163"/>
      <c r="EIH106" s="139"/>
      <c r="EII106" s="143"/>
      <c r="EIJ106" s="163"/>
      <c r="EIK106" s="139"/>
      <c r="EIL106" s="143"/>
      <c r="EIM106" s="163"/>
      <c r="EIN106" s="191"/>
      <c r="EIO106" s="164"/>
      <c r="EIP106" s="163"/>
      <c r="EIR106" s="165"/>
      <c r="EIT106" s="139"/>
      <c r="EIV106" s="190"/>
      <c r="EIW106" s="141"/>
      <c r="EIX106" s="139"/>
      <c r="EIY106" s="163"/>
      <c r="EIZ106" s="163"/>
      <c r="EJA106" s="139"/>
      <c r="EJB106" s="143"/>
      <c r="EJC106" s="163"/>
      <c r="EJD106" s="139"/>
      <c r="EJE106" s="143"/>
      <c r="EJF106" s="163"/>
      <c r="EJG106" s="139"/>
      <c r="EJH106" s="143"/>
      <c r="EJI106" s="163"/>
      <c r="EJJ106" s="139"/>
      <c r="EJK106" s="143"/>
      <c r="EJL106" s="163"/>
      <c r="EJM106" s="191"/>
      <c r="EJN106" s="164"/>
      <c r="EJO106" s="163"/>
      <c r="EJQ106" s="165"/>
      <c r="EJS106" s="139"/>
      <c r="EJU106" s="190"/>
      <c r="EJV106" s="141"/>
      <c r="EJW106" s="139"/>
      <c r="EJX106" s="163"/>
      <c r="EJY106" s="163"/>
      <c r="EJZ106" s="139"/>
      <c r="EKA106" s="143"/>
      <c r="EKB106" s="163"/>
      <c r="EKC106" s="139"/>
      <c r="EKD106" s="143"/>
      <c r="EKE106" s="163"/>
      <c r="EKF106" s="139"/>
      <c r="EKG106" s="143"/>
      <c r="EKH106" s="163"/>
      <c r="EKI106" s="139"/>
      <c r="EKJ106" s="143"/>
      <c r="EKK106" s="163"/>
      <c r="EKL106" s="191"/>
      <c r="EKM106" s="164"/>
      <c r="EKN106" s="163"/>
      <c r="EKP106" s="165"/>
      <c r="EKR106" s="139"/>
      <c r="EKT106" s="190"/>
      <c r="EKU106" s="141"/>
      <c r="EKV106" s="139"/>
      <c r="EKW106" s="163"/>
      <c r="EKX106" s="163"/>
      <c r="EKY106" s="139"/>
      <c r="EKZ106" s="143"/>
      <c r="ELA106" s="163"/>
      <c r="ELB106" s="139"/>
      <c r="ELC106" s="143"/>
      <c r="ELD106" s="163"/>
      <c r="ELE106" s="139"/>
      <c r="ELF106" s="143"/>
      <c r="ELG106" s="163"/>
      <c r="ELH106" s="139"/>
      <c r="ELI106" s="143"/>
      <c r="ELJ106" s="163"/>
      <c r="ELK106" s="191"/>
      <c r="ELL106" s="164"/>
      <c r="ELM106" s="163"/>
      <c r="ELO106" s="165"/>
      <c r="ELQ106" s="139"/>
      <c r="ELS106" s="190"/>
      <c r="ELT106" s="141"/>
      <c r="ELU106" s="139"/>
      <c r="ELV106" s="163"/>
      <c r="ELW106" s="163"/>
      <c r="ELX106" s="139"/>
      <c r="ELY106" s="143"/>
      <c r="ELZ106" s="163"/>
      <c r="EMA106" s="139"/>
      <c r="EMB106" s="143"/>
      <c r="EMC106" s="163"/>
      <c r="EMD106" s="139"/>
      <c r="EME106" s="143"/>
      <c r="EMF106" s="163"/>
      <c r="EMG106" s="139"/>
      <c r="EMH106" s="143"/>
      <c r="EMI106" s="163"/>
      <c r="EMJ106" s="191"/>
      <c r="EMK106" s="164"/>
      <c r="EML106" s="163"/>
      <c r="EMN106" s="165"/>
      <c r="EMP106" s="139"/>
      <c r="EMR106" s="190"/>
      <c r="EMS106" s="141"/>
      <c r="EMT106" s="139"/>
      <c r="EMU106" s="163"/>
      <c r="EMV106" s="163"/>
      <c r="EMW106" s="139"/>
      <c r="EMX106" s="143"/>
      <c r="EMY106" s="163"/>
      <c r="EMZ106" s="139"/>
      <c r="ENA106" s="143"/>
      <c r="ENB106" s="163"/>
      <c r="ENC106" s="139"/>
      <c r="END106" s="143"/>
      <c r="ENE106" s="163"/>
      <c r="ENF106" s="139"/>
      <c r="ENG106" s="143"/>
      <c r="ENH106" s="163"/>
      <c r="ENI106" s="191"/>
      <c r="ENJ106" s="164"/>
      <c r="ENK106" s="163"/>
      <c r="ENM106" s="165"/>
      <c r="ENO106" s="139"/>
      <c r="ENQ106" s="190"/>
      <c r="ENR106" s="141"/>
      <c r="ENS106" s="139"/>
      <c r="ENT106" s="163"/>
      <c r="ENU106" s="163"/>
      <c r="ENV106" s="139"/>
      <c r="ENW106" s="143"/>
      <c r="ENX106" s="163"/>
      <c r="ENY106" s="139"/>
      <c r="ENZ106" s="143"/>
      <c r="EOA106" s="163"/>
      <c r="EOB106" s="139"/>
      <c r="EOC106" s="143"/>
      <c r="EOD106" s="163"/>
      <c r="EOE106" s="139"/>
      <c r="EOF106" s="143"/>
      <c r="EOG106" s="163"/>
      <c r="EOH106" s="191"/>
      <c r="EOI106" s="164"/>
      <c r="EOJ106" s="163"/>
      <c r="EOL106" s="165"/>
      <c r="EON106" s="139"/>
      <c r="EOP106" s="190"/>
      <c r="EOQ106" s="141"/>
      <c r="EOR106" s="139"/>
      <c r="EOS106" s="163"/>
      <c r="EOT106" s="163"/>
      <c r="EOU106" s="139"/>
      <c r="EOV106" s="143"/>
      <c r="EOW106" s="163"/>
      <c r="EOX106" s="139"/>
      <c r="EOY106" s="143"/>
      <c r="EOZ106" s="163"/>
      <c r="EPA106" s="139"/>
      <c r="EPB106" s="143"/>
      <c r="EPC106" s="163"/>
      <c r="EPD106" s="139"/>
      <c r="EPE106" s="143"/>
      <c r="EPF106" s="163"/>
      <c r="EPG106" s="191"/>
      <c r="EPH106" s="164"/>
      <c r="EPI106" s="163"/>
      <c r="EPK106" s="165"/>
      <c r="EPM106" s="139"/>
      <c r="EPO106" s="190"/>
      <c r="EPP106" s="141"/>
      <c r="EPQ106" s="139"/>
      <c r="EPR106" s="163"/>
      <c r="EPS106" s="163"/>
      <c r="EPT106" s="139"/>
      <c r="EPU106" s="143"/>
      <c r="EPV106" s="163"/>
      <c r="EPW106" s="139"/>
      <c r="EPX106" s="143"/>
      <c r="EPY106" s="163"/>
      <c r="EPZ106" s="139"/>
      <c r="EQA106" s="143"/>
      <c r="EQB106" s="163"/>
      <c r="EQC106" s="139"/>
      <c r="EQD106" s="143"/>
      <c r="EQE106" s="163"/>
      <c r="EQF106" s="191"/>
      <c r="EQG106" s="164"/>
      <c r="EQH106" s="163"/>
      <c r="EQJ106" s="165"/>
      <c r="EQL106" s="139"/>
      <c r="EQN106" s="190"/>
      <c r="EQO106" s="141"/>
      <c r="EQP106" s="139"/>
      <c r="EQQ106" s="163"/>
      <c r="EQR106" s="163"/>
      <c r="EQS106" s="139"/>
      <c r="EQT106" s="143"/>
      <c r="EQU106" s="163"/>
      <c r="EQV106" s="139"/>
      <c r="EQW106" s="143"/>
      <c r="EQX106" s="163"/>
      <c r="EQY106" s="139"/>
      <c r="EQZ106" s="143"/>
      <c r="ERA106" s="163"/>
      <c r="ERB106" s="139"/>
      <c r="ERC106" s="143"/>
      <c r="ERD106" s="163"/>
      <c r="ERE106" s="191"/>
      <c r="ERF106" s="164"/>
      <c r="ERG106" s="163"/>
      <c r="ERI106" s="165"/>
      <c r="ERK106" s="139"/>
      <c r="ERM106" s="190"/>
      <c r="ERN106" s="141"/>
      <c r="ERO106" s="139"/>
      <c r="ERP106" s="163"/>
      <c r="ERQ106" s="163"/>
      <c r="ERR106" s="139"/>
      <c r="ERS106" s="143"/>
      <c r="ERT106" s="163"/>
      <c r="ERU106" s="139"/>
      <c r="ERV106" s="143"/>
      <c r="ERW106" s="163"/>
      <c r="ERX106" s="139"/>
      <c r="ERY106" s="143"/>
      <c r="ERZ106" s="163"/>
      <c r="ESA106" s="139"/>
      <c r="ESB106" s="143"/>
      <c r="ESC106" s="163"/>
      <c r="ESD106" s="191"/>
      <c r="ESE106" s="164"/>
      <c r="ESF106" s="163"/>
      <c r="ESH106" s="165"/>
      <c r="ESJ106" s="139"/>
      <c r="ESL106" s="190"/>
      <c r="ESM106" s="141"/>
      <c r="ESN106" s="139"/>
      <c r="ESO106" s="163"/>
      <c r="ESP106" s="163"/>
      <c r="ESQ106" s="139"/>
      <c r="ESR106" s="143"/>
      <c r="ESS106" s="163"/>
      <c r="EST106" s="139"/>
      <c r="ESU106" s="143"/>
      <c r="ESV106" s="163"/>
      <c r="ESW106" s="139"/>
      <c r="ESX106" s="143"/>
      <c r="ESY106" s="163"/>
      <c r="ESZ106" s="139"/>
      <c r="ETA106" s="143"/>
      <c r="ETB106" s="163"/>
      <c r="ETC106" s="191"/>
      <c r="ETD106" s="164"/>
      <c r="ETE106" s="163"/>
      <c r="ETG106" s="165"/>
      <c r="ETI106" s="139"/>
      <c r="ETK106" s="190"/>
      <c r="ETL106" s="141"/>
      <c r="ETM106" s="139"/>
      <c r="ETN106" s="163"/>
      <c r="ETO106" s="163"/>
      <c r="ETP106" s="139"/>
      <c r="ETQ106" s="143"/>
      <c r="ETR106" s="163"/>
      <c r="ETS106" s="139"/>
      <c r="ETT106" s="143"/>
      <c r="ETU106" s="163"/>
      <c r="ETV106" s="139"/>
      <c r="ETW106" s="143"/>
      <c r="ETX106" s="163"/>
      <c r="ETY106" s="139"/>
      <c r="ETZ106" s="143"/>
      <c r="EUA106" s="163"/>
      <c r="EUB106" s="191"/>
      <c r="EUC106" s="164"/>
      <c r="EUD106" s="163"/>
      <c r="EUF106" s="165"/>
      <c r="EUH106" s="139"/>
      <c r="EUJ106" s="190"/>
      <c r="EUK106" s="141"/>
      <c r="EUL106" s="139"/>
      <c r="EUM106" s="163"/>
      <c r="EUN106" s="163"/>
      <c r="EUO106" s="139"/>
      <c r="EUP106" s="143"/>
      <c r="EUQ106" s="163"/>
      <c r="EUR106" s="139"/>
      <c r="EUS106" s="143"/>
      <c r="EUT106" s="163"/>
      <c r="EUU106" s="139"/>
      <c r="EUV106" s="143"/>
      <c r="EUW106" s="163"/>
      <c r="EUX106" s="139"/>
      <c r="EUY106" s="143"/>
      <c r="EUZ106" s="163"/>
      <c r="EVA106" s="191"/>
      <c r="EVB106" s="164"/>
      <c r="EVC106" s="163"/>
      <c r="EVE106" s="165"/>
      <c r="EVG106" s="139"/>
      <c r="EVI106" s="190"/>
      <c r="EVJ106" s="141"/>
      <c r="EVK106" s="139"/>
      <c r="EVL106" s="163"/>
      <c r="EVM106" s="163"/>
      <c r="EVN106" s="139"/>
      <c r="EVO106" s="143"/>
      <c r="EVP106" s="163"/>
      <c r="EVQ106" s="139"/>
      <c r="EVR106" s="143"/>
      <c r="EVS106" s="163"/>
      <c r="EVT106" s="139"/>
      <c r="EVU106" s="143"/>
      <c r="EVV106" s="163"/>
      <c r="EVW106" s="139"/>
      <c r="EVX106" s="143"/>
      <c r="EVY106" s="163"/>
      <c r="EVZ106" s="191"/>
      <c r="EWA106" s="164"/>
      <c r="EWB106" s="163"/>
      <c r="EWD106" s="165"/>
      <c r="EWF106" s="139"/>
      <c r="EWH106" s="190"/>
      <c r="EWI106" s="141"/>
      <c r="EWJ106" s="139"/>
      <c r="EWK106" s="163"/>
      <c r="EWL106" s="163"/>
      <c r="EWM106" s="139"/>
      <c r="EWN106" s="143"/>
      <c r="EWO106" s="163"/>
      <c r="EWP106" s="139"/>
      <c r="EWQ106" s="143"/>
      <c r="EWR106" s="163"/>
      <c r="EWS106" s="139"/>
      <c r="EWT106" s="143"/>
      <c r="EWU106" s="163"/>
      <c r="EWV106" s="139"/>
      <c r="EWW106" s="143"/>
      <c r="EWX106" s="163"/>
      <c r="EWY106" s="191"/>
      <c r="EWZ106" s="164"/>
      <c r="EXA106" s="163"/>
      <c r="EXC106" s="165"/>
      <c r="EXE106" s="139"/>
      <c r="EXG106" s="190"/>
      <c r="EXH106" s="141"/>
      <c r="EXI106" s="139"/>
      <c r="EXJ106" s="163"/>
      <c r="EXK106" s="163"/>
      <c r="EXL106" s="139"/>
      <c r="EXM106" s="143"/>
      <c r="EXN106" s="163"/>
      <c r="EXO106" s="139"/>
      <c r="EXP106" s="143"/>
      <c r="EXQ106" s="163"/>
      <c r="EXR106" s="139"/>
      <c r="EXS106" s="143"/>
      <c r="EXT106" s="163"/>
      <c r="EXU106" s="139"/>
      <c r="EXV106" s="143"/>
      <c r="EXW106" s="163"/>
      <c r="EXX106" s="191"/>
      <c r="EXY106" s="164"/>
      <c r="EXZ106" s="163"/>
      <c r="EYB106" s="165"/>
      <c r="EYD106" s="139"/>
      <c r="EYF106" s="190"/>
      <c r="EYG106" s="141"/>
      <c r="EYH106" s="139"/>
      <c r="EYI106" s="163"/>
      <c r="EYJ106" s="163"/>
      <c r="EYK106" s="139"/>
      <c r="EYL106" s="143"/>
      <c r="EYM106" s="163"/>
      <c r="EYN106" s="139"/>
      <c r="EYO106" s="143"/>
      <c r="EYP106" s="163"/>
      <c r="EYQ106" s="139"/>
      <c r="EYR106" s="143"/>
      <c r="EYS106" s="163"/>
      <c r="EYT106" s="139"/>
      <c r="EYU106" s="143"/>
      <c r="EYV106" s="163"/>
      <c r="EYW106" s="191"/>
      <c r="EYX106" s="164"/>
      <c r="EYY106" s="163"/>
      <c r="EZA106" s="165"/>
      <c r="EZC106" s="139"/>
      <c r="EZE106" s="190"/>
      <c r="EZF106" s="141"/>
      <c r="EZG106" s="139"/>
      <c r="EZH106" s="163"/>
      <c r="EZI106" s="163"/>
      <c r="EZJ106" s="139"/>
      <c r="EZK106" s="143"/>
      <c r="EZL106" s="163"/>
      <c r="EZM106" s="139"/>
      <c r="EZN106" s="143"/>
      <c r="EZO106" s="163"/>
      <c r="EZP106" s="139"/>
      <c r="EZQ106" s="143"/>
      <c r="EZR106" s="163"/>
      <c r="EZS106" s="139"/>
      <c r="EZT106" s="143"/>
      <c r="EZU106" s="163"/>
      <c r="EZV106" s="191"/>
      <c r="EZW106" s="164"/>
      <c r="EZX106" s="163"/>
      <c r="EZZ106" s="165"/>
      <c r="FAB106" s="139"/>
      <c r="FAD106" s="190"/>
      <c r="FAE106" s="141"/>
      <c r="FAF106" s="139"/>
      <c r="FAG106" s="163"/>
      <c r="FAH106" s="163"/>
      <c r="FAI106" s="139"/>
      <c r="FAJ106" s="143"/>
      <c r="FAK106" s="163"/>
      <c r="FAL106" s="139"/>
      <c r="FAM106" s="143"/>
      <c r="FAN106" s="163"/>
      <c r="FAO106" s="139"/>
      <c r="FAP106" s="143"/>
      <c r="FAQ106" s="163"/>
      <c r="FAR106" s="139"/>
      <c r="FAS106" s="143"/>
      <c r="FAT106" s="163"/>
      <c r="FAU106" s="191"/>
      <c r="FAV106" s="164"/>
      <c r="FAW106" s="163"/>
      <c r="FAY106" s="165"/>
      <c r="FBA106" s="139"/>
      <c r="FBC106" s="190"/>
      <c r="FBD106" s="141"/>
      <c r="FBE106" s="139"/>
      <c r="FBF106" s="163"/>
      <c r="FBG106" s="163"/>
      <c r="FBH106" s="139"/>
      <c r="FBI106" s="143"/>
      <c r="FBJ106" s="163"/>
      <c r="FBK106" s="139"/>
      <c r="FBL106" s="143"/>
      <c r="FBM106" s="163"/>
      <c r="FBN106" s="139"/>
      <c r="FBO106" s="143"/>
      <c r="FBP106" s="163"/>
      <c r="FBQ106" s="139"/>
      <c r="FBR106" s="143"/>
      <c r="FBS106" s="163"/>
      <c r="FBT106" s="191"/>
      <c r="FBU106" s="164"/>
      <c r="FBV106" s="163"/>
      <c r="FBX106" s="165"/>
      <c r="FBZ106" s="139"/>
      <c r="FCB106" s="190"/>
      <c r="FCC106" s="141"/>
      <c r="FCD106" s="139"/>
      <c r="FCE106" s="163"/>
      <c r="FCF106" s="163"/>
      <c r="FCG106" s="139"/>
      <c r="FCH106" s="143"/>
      <c r="FCI106" s="163"/>
      <c r="FCJ106" s="139"/>
      <c r="FCK106" s="143"/>
      <c r="FCL106" s="163"/>
      <c r="FCM106" s="139"/>
      <c r="FCN106" s="143"/>
      <c r="FCO106" s="163"/>
      <c r="FCP106" s="139"/>
      <c r="FCQ106" s="143"/>
      <c r="FCR106" s="163"/>
      <c r="FCS106" s="191"/>
      <c r="FCT106" s="164"/>
      <c r="FCU106" s="163"/>
      <c r="FCW106" s="165"/>
      <c r="FCY106" s="139"/>
      <c r="FDA106" s="190"/>
      <c r="FDB106" s="141"/>
      <c r="FDC106" s="139"/>
      <c r="FDD106" s="163"/>
      <c r="FDE106" s="163"/>
      <c r="FDF106" s="139"/>
      <c r="FDG106" s="143"/>
      <c r="FDH106" s="163"/>
      <c r="FDI106" s="139"/>
      <c r="FDJ106" s="143"/>
      <c r="FDK106" s="163"/>
      <c r="FDL106" s="139"/>
      <c r="FDM106" s="143"/>
      <c r="FDN106" s="163"/>
      <c r="FDO106" s="139"/>
      <c r="FDP106" s="143"/>
      <c r="FDQ106" s="163"/>
      <c r="FDR106" s="191"/>
      <c r="FDS106" s="164"/>
      <c r="FDT106" s="163"/>
      <c r="FDV106" s="165"/>
      <c r="FDX106" s="139"/>
      <c r="FDZ106" s="190"/>
      <c r="FEA106" s="141"/>
      <c r="FEB106" s="139"/>
      <c r="FEC106" s="163"/>
      <c r="FED106" s="163"/>
      <c r="FEE106" s="139"/>
      <c r="FEF106" s="143"/>
      <c r="FEG106" s="163"/>
      <c r="FEH106" s="139"/>
      <c r="FEI106" s="143"/>
      <c r="FEJ106" s="163"/>
      <c r="FEK106" s="139"/>
      <c r="FEL106" s="143"/>
      <c r="FEM106" s="163"/>
      <c r="FEN106" s="139"/>
      <c r="FEO106" s="143"/>
      <c r="FEP106" s="163"/>
      <c r="FEQ106" s="191"/>
      <c r="FER106" s="164"/>
      <c r="FES106" s="163"/>
      <c r="FEU106" s="165"/>
      <c r="FEW106" s="139"/>
      <c r="FEY106" s="190"/>
      <c r="FEZ106" s="141"/>
      <c r="FFA106" s="139"/>
      <c r="FFB106" s="163"/>
      <c r="FFC106" s="163"/>
      <c r="FFD106" s="139"/>
      <c r="FFE106" s="143"/>
      <c r="FFF106" s="163"/>
      <c r="FFG106" s="139"/>
      <c r="FFH106" s="143"/>
      <c r="FFI106" s="163"/>
      <c r="FFJ106" s="139"/>
      <c r="FFK106" s="143"/>
      <c r="FFL106" s="163"/>
      <c r="FFM106" s="139"/>
      <c r="FFN106" s="143"/>
      <c r="FFO106" s="163"/>
      <c r="FFP106" s="191"/>
      <c r="FFQ106" s="164"/>
      <c r="FFR106" s="163"/>
      <c r="FFT106" s="165"/>
      <c r="FFV106" s="139"/>
      <c r="FFX106" s="190"/>
      <c r="FFY106" s="141"/>
      <c r="FFZ106" s="139"/>
      <c r="FGA106" s="163"/>
      <c r="FGB106" s="163"/>
      <c r="FGC106" s="139"/>
      <c r="FGD106" s="143"/>
      <c r="FGE106" s="163"/>
      <c r="FGF106" s="139"/>
      <c r="FGG106" s="143"/>
      <c r="FGH106" s="163"/>
      <c r="FGI106" s="139"/>
      <c r="FGJ106" s="143"/>
      <c r="FGK106" s="163"/>
      <c r="FGL106" s="139"/>
      <c r="FGM106" s="143"/>
      <c r="FGN106" s="163"/>
      <c r="FGO106" s="191"/>
      <c r="FGP106" s="164"/>
      <c r="FGQ106" s="163"/>
      <c r="FGS106" s="165"/>
      <c r="FGU106" s="139"/>
      <c r="FGW106" s="190"/>
      <c r="FGX106" s="141"/>
      <c r="FGY106" s="139"/>
      <c r="FGZ106" s="163"/>
      <c r="FHA106" s="163"/>
      <c r="FHB106" s="139"/>
      <c r="FHC106" s="143"/>
      <c r="FHD106" s="163"/>
      <c r="FHE106" s="139"/>
      <c r="FHF106" s="143"/>
      <c r="FHG106" s="163"/>
      <c r="FHH106" s="139"/>
      <c r="FHI106" s="143"/>
      <c r="FHJ106" s="163"/>
      <c r="FHK106" s="139"/>
      <c r="FHL106" s="143"/>
      <c r="FHM106" s="163"/>
      <c r="FHN106" s="191"/>
      <c r="FHO106" s="164"/>
      <c r="FHP106" s="163"/>
      <c r="FHR106" s="165"/>
      <c r="FHT106" s="139"/>
      <c r="FHV106" s="190"/>
      <c r="FHW106" s="141"/>
      <c r="FHX106" s="139"/>
      <c r="FHY106" s="163"/>
      <c r="FHZ106" s="163"/>
      <c r="FIA106" s="139"/>
      <c r="FIB106" s="143"/>
      <c r="FIC106" s="163"/>
      <c r="FID106" s="139"/>
      <c r="FIE106" s="143"/>
      <c r="FIF106" s="163"/>
      <c r="FIG106" s="139"/>
      <c r="FIH106" s="143"/>
      <c r="FII106" s="163"/>
      <c r="FIJ106" s="139"/>
      <c r="FIK106" s="143"/>
      <c r="FIL106" s="163"/>
      <c r="FIM106" s="191"/>
      <c r="FIN106" s="164"/>
      <c r="FIO106" s="163"/>
      <c r="FIQ106" s="165"/>
      <c r="FIS106" s="139"/>
      <c r="FIU106" s="190"/>
      <c r="FIV106" s="141"/>
      <c r="FIW106" s="139"/>
      <c r="FIX106" s="163"/>
      <c r="FIY106" s="163"/>
      <c r="FIZ106" s="139"/>
      <c r="FJA106" s="143"/>
      <c r="FJB106" s="163"/>
      <c r="FJC106" s="139"/>
      <c r="FJD106" s="143"/>
      <c r="FJE106" s="163"/>
      <c r="FJF106" s="139"/>
      <c r="FJG106" s="143"/>
      <c r="FJH106" s="163"/>
      <c r="FJI106" s="139"/>
      <c r="FJJ106" s="143"/>
      <c r="FJK106" s="163"/>
      <c r="FJL106" s="191"/>
      <c r="FJM106" s="164"/>
      <c r="FJN106" s="163"/>
      <c r="FJP106" s="165"/>
      <c r="FJR106" s="139"/>
      <c r="FJT106" s="190"/>
      <c r="FJU106" s="141"/>
      <c r="FJV106" s="139"/>
      <c r="FJW106" s="163"/>
      <c r="FJX106" s="163"/>
      <c r="FJY106" s="139"/>
      <c r="FJZ106" s="143"/>
      <c r="FKA106" s="163"/>
      <c r="FKB106" s="139"/>
      <c r="FKC106" s="143"/>
      <c r="FKD106" s="163"/>
      <c r="FKE106" s="139"/>
      <c r="FKF106" s="143"/>
      <c r="FKG106" s="163"/>
      <c r="FKH106" s="139"/>
      <c r="FKI106" s="143"/>
      <c r="FKJ106" s="163"/>
      <c r="FKK106" s="191"/>
      <c r="FKL106" s="164"/>
      <c r="FKM106" s="163"/>
      <c r="FKO106" s="165"/>
      <c r="FKQ106" s="139"/>
      <c r="FKS106" s="190"/>
      <c r="FKT106" s="141"/>
      <c r="FKU106" s="139"/>
      <c r="FKV106" s="163"/>
      <c r="FKW106" s="163"/>
      <c r="FKX106" s="139"/>
      <c r="FKY106" s="143"/>
      <c r="FKZ106" s="163"/>
      <c r="FLA106" s="139"/>
      <c r="FLB106" s="143"/>
      <c r="FLC106" s="163"/>
      <c r="FLD106" s="139"/>
      <c r="FLE106" s="143"/>
      <c r="FLF106" s="163"/>
      <c r="FLG106" s="139"/>
      <c r="FLH106" s="143"/>
      <c r="FLI106" s="163"/>
      <c r="FLJ106" s="191"/>
      <c r="FLK106" s="164"/>
      <c r="FLL106" s="163"/>
      <c r="FLN106" s="165"/>
      <c r="FLP106" s="139"/>
      <c r="FLR106" s="190"/>
      <c r="FLS106" s="141"/>
      <c r="FLT106" s="139"/>
      <c r="FLU106" s="163"/>
      <c r="FLV106" s="163"/>
      <c r="FLW106" s="139"/>
      <c r="FLX106" s="143"/>
      <c r="FLY106" s="163"/>
      <c r="FLZ106" s="139"/>
      <c r="FMA106" s="143"/>
      <c r="FMB106" s="163"/>
      <c r="FMC106" s="139"/>
      <c r="FMD106" s="143"/>
      <c r="FME106" s="163"/>
      <c r="FMF106" s="139"/>
      <c r="FMG106" s="143"/>
      <c r="FMH106" s="163"/>
      <c r="FMI106" s="191"/>
      <c r="FMJ106" s="164"/>
      <c r="FMK106" s="163"/>
      <c r="FMM106" s="165"/>
      <c r="FMO106" s="139"/>
      <c r="FMQ106" s="190"/>
      <c r="FMR106" s="141"/>
      <c r="FMS106" s="139"/>
      <c r="FMT106" s="163"/>
      <c r="FMU106" s="163"/>
      <c r="FMV106" s="139"/>
      <c r="FMW106" s="143"/>
      <c r="FMX106" s="163"/>
      <c r="FMY106" s="139"/>
      <c r="FMZ106" s="143"/>
      <c r="FNA106" s="163"/>
      <c r="FNB106" s="139"/>
      <c r="FNC106" s="143"/>
      <c r="FND106" s="163"/>
      <c r="FNE106" s="139"/>
      <c r="FNF106" s="143"/>
      <c r="FNG106" s="163"/>
      <c r="FNH106" s="191"/>
      <c r="FNI106" s="164"/>
      <c r="FNJ106" s="163"/>
      <c r="FNL106" s="165"/>
      <c r="FNN106" s="139"/>
      <c r="FNP106" s="190"/>
      <c r="FNQ106" s="141"/>
      <c r="FNR106" s="139"/>
      <c r="FNS106" s="163"/>
      <c r="FNT106" s="163"/>
      <c r="FNU106" s="139"/>
      <c r="FNV106" s="143"/>
      <c r="FNW106" s="163"/>
      <c r="FNX106" s="139"/>
      <c r="FNY106" s="143"/>
      <c r="FNZ106" s="163"/>
      <c r="FOA106" s="139"/>
      <c r="FOB106" s="143"/>
      <c r="FOC106" s="163"/>
      <c r="FOD106" s="139"/>
      <c r="FOE106" s="143"/>
      <c r="FOF106" s="163"/>
      <c r="FOG106" s="191"/>
      <c r="FOH106" s="164"/>
      <c r="FOI106" s="163"/>
      <c r="FOK106" s="165"/>
      <c r="FOM106" s="139"/>
      <c r="FOO106" s="190"/>
      <c r="FOP106" s="141"/>
      <c r="FOQ106" s="139"/>
      <c r="FOR106" s="163"/>
      <c r="FOS106" s="163"/>
      <c r="FOT106" s="139"/>
      <c r="FOU106" s="143"/>
      <c r="FOV106" s="163"/>
      <c r="FOW106" s="139"/>
      <c r="FOX106" s="143"/>
      <c r="FOY106" s="163"/>
      <c r="FOZ106" s="139"/>
      <c r="FPA106" s="143"/>
      <c r="FPB106" s="163"/>
      <c r="FPC106" s="139"/>
      <c r="FPD106" s="143"/>
      <c r="FPE106" s="163"/>
      <c r="FPF106" s="191"/>
      <c r="FPG106" s="164"/>
      <c r="FPH106" s="163"/>
      <c r="FPJ106" s="165"/>
      <c r="FPL106" s="139"/>
      <c r="FPN106" s="190"/>
      <c r="FPO106" s="141"/>
      <c r="FPP106" s="139"/>
      <c r="FPQ106" s="163"/>
      <c r="FPR106" s="163"/>
      <c r="FPS106" s="139"/>
      <c r="FPT106" s="143"/>
      <c r="FPU106" s="163"/>
      <c r="FPV106" s="139"/>
      <c r="FPW106" s="143"/>
      <c r="FPX106" s="163"/>
      <c r="FPY106" s="139"/>
      <c r="FPZ106" s="143"/>
      <c r="FQA106" s="163"/>
      <c r="FQB106" s="139"/>
      <c r="FQC106" s="143"/>
      <c r="FQD106" s="163"/>
      <c r="FQE106" s="191"/>
      <c r="FQF106" s="164"/>
      <c r="FQG106" s="163"/>
      <c r="FQI106" s="165"/>
      <c r="FQK106" s="139"/>
      <c r="FQM106" s="190"/>
      <c r="FQN106" s="141"/>
      <c r="FQO106" s="139"/>
      <c r="FQP106" s="163"/>
      <c r="FQQ106" s="163"/>
      <c r="FQR106" s="139"/>
      <c r="FQS106" s="143"/>
      <c r="FQT106" s="163"/>
      <c r="FQU106" s="139"/>
      <c r="FQV106" s="143"/>
      <c r="FQW106" s="163"/>
      <c r="FQX106" s="139"/>
      <c r="FQY106" s="143"/>
      <c r="FQZ106" s="163"/>
      <c r="FRA106" s="139"/>
      <c r="FRB106" s="143"/>
      <c r="FRC106" s="163"/>
      <c r="FRD106" s="191"/>
      <c r="FRE106" s="164"/>
      <c r="FRF106" s="163"/>
      <c r="FRH106" s="165"/>
      <c r="FRJ106" s="139"/>
      <c r="FRL106" s="190"/>
      <c r="FRM106" s="141"/>
      <c r="FRN106" s="139"/>
      <c r="FRO106" s="163"/>
      <c r="FRP106" s="163"/>
      <c r="FRQ106" s="139"/>
      <c r="FRR106" s="143"/>
      <c r="FRS106" s="163"/>
      <c r="FRT106" s="139"/>
      <c r="FRU106" s="143"/>
      <c r="FRV106" s="163"/>
      <c r="FRW106" s="139"/>
      <c r="FRX106" s="143"/>
      <c r="FRY106" s="163"/>
      <c r="FRZ106" s="139"/>
      <c r="FSA106" s="143"/>
      <c r="FSB106" s="163"/>
      <c r="FSC106" s="191"/>
      <c r="FSD106" s="164"/>
      <c r="FSE106" s="163"/>
      <c r="FSG106" s="165"/>
      <c r="FSI106" s="139"/>
      <c r="FSK106" s="190"/>
      <c r="FSL106" s="141"/>
      <c r="FSM106" s="139"/>
      <c r="FSN106" s="163"/>
      <c r="FSO106" s="163"/>
      <c r="FSP106" s="139"/>
      <c r="FSQ106" s="143"/>
      <c r="FSR106" s="163"/>
      <c r="FSS106" s="139"/>
      <c r="FST106" s="143"/>
      <c r="FSU106" s="163"/>
      <c r="FSV106" s="139"/>
      <c r="FSW106" s="143"/>
      <c r="FSX106" s="163"/>
      <c r="FSY106" s="139"/>
      <c r="FSZ106" s="143"/>
      <c r="FTA106" s="163"/>
      <c r="FTB106" s="191"/>
      <c r="FTC106" s="164"/>
      <c r="FTD106" s="163"/>
      <c r="FTF106" s="165"/>
      <c r="FTH106" s="139"/>
      <c r="FTJ106" s="190"/>
      <c r="FTK106" s="141"/>
      <c r="FTL106" s="139"/>
      <c r="FTM106" s="163"/>
      <c r="FTN106" s="163"/>
      <c r="FTO106" s="139"/>
      <c r="FTP106" s="143"/>
      <c r="FTQ106" s="163"/>
      <c r="FTR106" s="139"/>
      <c r="FTS106" s="143"/>
      <c r="FTT106" s="163"/>
      <c r="FTU106" s="139"/>
      <c r="FTV106" s="143"/>
      <c r="FTW106" s="163"/>
      <c r="FTX106" s="139"/>
      <c r="FTY106" s="143"/>
      <c r="FTZ106" s="163"/>
      <c r="FUA106" s="191"/>
      <c r="FUB106" s="164"/>
      <c r="FUC106" s="163"/>
      <c r="FUE106" s="165"/>
      <c r="FUG106" s="139"/>
      <c r="FUI106" s="190"/>
      <c r="FUJ106" s="141"/>
      <c r="FUK106" s="139"/>
      <c r="FUL106" s="163"/>
      <c r="FUM106" s="163"/>
      <c r="FUN106" s="139"/>
      <c r="FUO106" s="143"/>
      <c r="FUP106" s="163"/>
      <c r="FUQ106" s="139"/>
      <c r="FUR106" s="143"/>
      <c r="FUS106" s="163"/>
      <c r="FUT106" s="139"/>
      <c r="FUU106" s="143"/>
      <c r="FUV106" s="163"/>
      <c r="FUW106" s="139"/>
      <c r="FUX106" s="143"/>
      <c r="FUY106" s="163"/>
      <c r="FUZ106" s="191"/>
      <c r="FVA106" s="164"/>
      <c r="FVB106" s="163"/>
      <c r="FVD106" s="165"/>
      <c r="FVF106" s="139"/>
      <c r="FVH106" s="190"/>
      <c r="FVI106" s="141"/>
      <c r="FVJ106" s="139"/>
      <c r="FVK106" s="163"/>
      <c r="FVL106" s="163"/>
      <c r="FVM106" s="139"/>
      <c r="FVN106" s="143"/>
      <c r="FVO106" s="163"/>
      <c r="FVP106" s="139"/>
      <c r="FVQ106" s="143"/>
      <c r="FVR106" s="163"/>
      <c r="FVS106" s="139"/>
      <c r="FVT106" s="143"/>
      <c r="FVU106" s="163"/>
      <c r="FVV106" s="139"/>
      <c r="FVW106" s="143"/>
      <c r="FVX106" s="163"/>
      <c r="FVY106" s="191"/>
      <c r="FVZ106" s="164"/>
      <c r="FWA106" s="163"/>
      <c r="FWC106" s="165"/>
      <c r="FWE106" s="139"/>
      <c r="FWG106" s="190"/>
      <c r="FWH106" s="141"/>
      <c r="FWI106" s="139"/>
      <c r="FWJ106" s="163"/>
      <c r="FWK106" s="163"/>
      <c r="FWL106" s="139"/>
      <c r="FWM106" s="143"/>
      <c r="FWN106" s="163"/>
      <c r="FWO106" s="139"/>
      <c r="FWP106" s="143"/>
      <c r="FWQ106" s="163"/>
      <c r="FWR106" s="139"/>
      <c r="FWS106" s="143"/>
      <c r="FWT106" s="163"/>
      <c r="FWU106" s="139"/>
      <c r="FWV106" s="143"/>
      <c r="FWW106" s="163"/>
      <c r="FWX106" s="191"/>
      <c r="FWY106" s="164"/>
      <c r="FWZ106" s="163"/>
      <c r="FXB106" s="165"/>
      <c r="FXD106" s="139"/>
      <c r="FXF106" s="190"/>
      <c r="FXG106" s="141"/>
      <c r="FXH106" s="139"/>
      <c r="FXI106" s="163"/>
      <c r="FXJ106" s="163"/>
      <c r="FXK106" s="139"/>
      <c r="FXL106" s="143"/>
      <c r="FXM106" s="163"/>
      <c r="FXN106" s="139"/>
      <c r="FXO106" s="143"/>
      <c r="FXP106" s="163"/>
      <c r="FXQ106" s="139"/>
      <c r="FXR106" s="143"/>
      <c r="FXS106" s="163"/>
      <c r="FXT106" s="139"/>
      <c r="FXU106" s="143"/>
      <c r="FXV106" s="163"/>
      <c r="FXW106" s="191"/>
      <c r="FXX106" s="164"/>
      <c r="FXY106" s="163"/>
      <c r="FYA106" s="165"/>
      <c r="FYC106" s="139"/>
      <c r="FYE106" s="190"/>
      <c r="FYF106" s="141"/>
      <c r="FYG106" s="139"/>
      <c r="FYH106" s="163"/>
      <c r="FYI106" s="163"/>
      <c r="FYJ106" s="139"/>
      <c r="FYK106" s="143"/>
      <c r="FYL106" s="163"/>
      <c r="FYM106" s="139"/>
      <c r="FYN106" s="143"/>
      <c r="FYO106" s="163"/>
      <c r="FYP106" s="139"/>
      <c r="FYQ106" s="143"/>
      <c r="FYR106" s="163"/>
      <c r="FYS106" s="139"/>
      <c r="FYT106" s="143"/>
      <c r="FYU106" s="163"/>
      <c r="FYV106" s="191"/>
      <c r="FYW106" s="164"/>
      <c r="FYX106" s="163"/>
      <c r="FYZ106" s="165"/>
      <c r="FZB106" s="139"/>
      <c r="FZD106" s="190"/>
      <c r="FZE106" s="141"/>
      <c r="FZF106" s="139"/>
      <c r="FZG106" s="163"/>
      <c r="FZH106" s="163"/>
      <c r="FZI106" s="139"/>
      <c r="FZJ106" s="143"/>
      <c r="FZK106" s="163"/>
      <c r="FZL106" s="139"/>
      <c r="FZM106" s="143"/>
      <c r="FZN106" s="163"/>
      <c r="FZO106" s="139"/>
      <c r="FZP106" s="143"/>
      <c r="FZQ106" s="163"/>
      <c r="FZR106" s="139"/>
      <c r="FZS106" s="143"/>
      <c r="FZT106" s="163"/>
      <c r="FZU106" s="191"/>
      <c r="FZV106" s="164"/>
      <c r="FZW106" s="163"/>
      <c r="FZY106" s="165"/>
      <c r="GAA106" s="139"/>
      <c r="GAC106" s="190"/>
      <c r="GAD106" s="141"/>
      <c r="GAE106" s="139"/>
      <c r="GAF106" s="163"/>
      <c r="GAG106" s="163"/>
      <c r="GAH106" s="139"/>
      <c r="GAI106" s="143"/>
      <c r="GAJ106" s="163"/>
      <c r="GAK106" s="139"/>
      <c r="GAL106" s="143"/>
      <c r="GAM106" s="163"/>
      <c r="GAN106" s="139"/>
      <c r="GAO106" s="143"/>
      <c r="GAP106" s="163"/>
      <c r="GAQ106" s="139"/>
      <c r="GAR106" s="143"/>
      <c r="GAS106" s="163"/>
      <c r="GAT106" s="191"/>
      <c r="GAU106" s="164"/>
      <c r="GAV106" s="163"/>
      <c r="GAX106" s="165"/>
      <c r="GAZ106" s="139"/>
      <c r="GBB106" s="190"/>
      <c r="GBC106" s="141"/>
      <c r="GBD106" s="139"/>
      <c r="GBE106" s="163"/>
      <c r="GBF106" s="163"/>
      <c r="GBG106" s="139"/>
      <c r="GBH106" s="143"/>
      <c r="GBI106" s="163"/>
      <c r="GBJ106" s="139"/>
      <c r="GBK106" s="143"/>
      <c r="GBL106" s="163"/>
      <c r="GBM106" s="139"/>
      <c r="GBN106" s="143"/>
      <c r="GBO106" s="163"/>
      <c r="GBP106" s="139"/>
      <c r="GBQ106" s="143"/>
      <c r="GBR106" s="163"/>
      <c r="GBS106" s="191"/>
      <c r="GBT106" s="164"/>
      <c r="GBU106" s="163"/>
      <c r="GBW106" s="165"/>
      <c r="GBY106" s="139"/>
      <c r="GCA106" s="190"/>
      <c r="GCB106" s="141"/>
      <c r="GCC106" s="139"/>
      <c r="GCD106" s="163"/>
      <c r="GCE106" s="163"/>
      <c r="GCF106" s="139"/>
      <c r="GCG106" s="143"/>
      <c r="GCH106" s="163"/>
      <c r="GCI106" s="139"/>
      <c r="GCJ106" s="143"/>
      <c r="GCK106" s="163"/>
      <c r="GCL106" s="139"/>
      <c r="GCM106" s="143"/>
      <c r="GCN106" s="163"/>
      <c r="GCO106" s="139"/>
      <c r="GCP106" s="143"/>
      <c r="GCQ106" s="163"/>
      <c r="GCR106" s="191"/>
      <c r="GCS106" s="164"/>
      <c r="GCT106" s="163"/>
      <c r="GCV106" s="165"/>
      <c r="GCX106" s="139"/>
      <c r="GCZ106" s="190"/>
      <c r="GDA106" s="141"/>
      <c r="GDB106" s="139"/>
      <c r="GDC106" s="163"/>
      <c r="GDD106" s="163"/>
      <c r="GDE106" s="139"/>
      <c r="GDF106" s="143"/>
      <c r="GDG106" s="163"/>
      <c r="GDH106" s="139"/>
      <c r="GDI106" s="143"/>
      <c r="GDJ106" s="163"/>
      <c r="GDK106" s="139"/>
      <c r="GDL106" s="143"/>
      <c r="GDM106" s="163"/>
      <c r="GDN106" s="139"/>
      <c r="GDO106" s="143"/>
      <c r="GDP106" s="163"/>
      <c r="GDQ106" s="191"/>
      <c r="GDR106" s="164"/>
      <c r="GDS106" s="163"/>
      <c r="GDU106" s="165"/>
      <c r="GDW106" s="139"/>
      <c r="GDY106" s="190"/>
      <c r="GDZ106" s="141"/>
      <c r="GEA106" s="139"/>
      <c r="GEB106" s="163"/>
      <c r="GEC106" s="163"/>
      <c r="GED106" s="139"/>
      <c r="GEE106" s="143"/>
      <c r="GEF106" s="163"/>
      <c r="GEG106" s="139"/>
      <c r="GEH106" s="143"/>
      <c r="GEI106" s="163"/>
      <c r="GEJ106" s="139"/>
      <c r="GEK106" s="143"/>
      <c r="GEL106" s="163"/>
      <c r="GEM106" s="139"/>
      <c r="GEN106" s="143"/>
      <c r="GEO106" s="163"/>
      <c r="GEP106" s="191"/>
      <c r="GEQ106" s="164"/>
      <c r="GER106" s="163"/>
      <c r="GET106" s="165"/>
      <c r="GEV106" s="139"/>
      <c r="GEX106" s="190"/>
      <c r="GEY106" s="141"/>
      <c r="GEZ106" s="139"/>
      <c r="GFA106" s="163"/>
      <c r="GFB106" s="163"/>
      <c r="GFC106" s="139"/>
      <c r="GFD106" s="143"/>
      <c r="GFE106" s="163"/>
      <c r="GFF106" s="139"/>
      <c r="GFG106" s="143"/>
      <c r="GFH106" s="163"/>
      <c r="GFI106" s="139"/>
      <c r="GFJ106" s="143"/>
      <c r="GFK106" s="163"/>
      <c r="GFL106" s="139"/>
      <c r="GFM106" s="143"/>
      <c r="GFN106" s="163"/>
      <c r="GFO106" s="191"/>
      <c r="GFP106" s="164"/>
      <c r="GFQ106" s="163"/>
      <c r="GFS106" s="165"/>
      <c r="GFU106" s="139"/>
      <c r="GFW106" s="190"/>
      <c r="GFX106" s="141"/>
      <c r="GFY106" s="139"/>
      <c r="GFZ106" s="163"/>
      <c r="GGA106" s="163"/>
      <c r="GGB106" s="139"/>
      <c r="GGC106" s="143"/>
      <c r="GGD106" s="163"/>
      <c r="GGE106" s="139"/>
      <c r="GGF106" s="143"/>
      <c r="GGG106" s="163"/>
      <c r="GGH106" s="139"/>
      <c r="GGI106" s="143"/>
      <c r="GGJ106" s="163"/>
      <c r="GGK106" s="139"/>
      <c r="GGL106" s="143"/>
      <c r="GGM106" s="163"/>
      <c r="GGN106" s="191"/>
      <c r="GGO106" s="164"/>
      <c r="GGP106" s="163"/>
      <c r="GGR106" s="165"/>
      <c r="GGT106" s="139"/>
      <c r="GGV106" s="190"/>
      <c r="GGW106" s="141"/>
      <c r="GGX106" s="139"/>
      <c r="GGY106" s="163"/>
      <c r="GGZ106" s="163"/>
      <c r="GHA106" s="139"/>
      <c r="GHB106" s="143"/>
      <c r="GHC106" s="163"/>
      <c r="GHD106" s="139"/>
      <c r="GHE106" s="143"/>
      <c r="GHF106" s="163"/>
      <c r="GHG106" s="139"/>
      <c r="GHH106" s="143"/>
      <c r="GHI106" s="163"/>
      <c r="GHJ106" s="139"/>
      <c r="GHK106" s="143"/>
      <c r="GHL106" s="163"/>
      <c r="GHM106" s="191"/>
      <c r="GHN106" s="164"/>
      <c r="GHO106" s="163"/>
      <c r="GHQ106" s="165"/>
      <c r="GHS106" s="139"/>
      <c r="GHU106" s="190"/>
      <c r="GHV106" s="141"/>
      <c r="GHW106" s="139"/>
      <c r="GHX106" s="163"/>
      <c r="GHY106" s="163"/>
      <c r="GHZ106" s="139"/>
      <c r="GIA106" s="143"/>
      <c r="GIB106" s="163"/>
      <c r="GIC106" s="139"/>
      <c r="GID106" s="143"/>
      <c r="GIE106" s="163"/>
      <c r="GIF106" s="139"/>
      <c r="GIG106" s="143"/>
      <c r="GIH106" s="163"/>
      <c r="GII106" s="139"/>
      <c r="GIJ106" s="143"/>
      <c r="GIK106" s="163"/>
      <c r="GIL106" s="191"/>
      <c r="GIM106" s="164"/>
      <c r="GIN106" s="163"/>
      <c r="GIP106" s="165"/>
      <c r="GIR106" s="139"/>
      <c r="GIT106" s="190"/>
      <c r="GIU106" s="141"/>
      <c r="GIV106" s="139"/>
      <c r="GIW106" s="163"/>
      <c r="GIX106" s="163"/>
      <c r="GIY106" s="139"/>
      <c r="GIZ106" s="143"/>
      <c r="GJA106" s="163"/>
      <c r="GJB106" s="139"/>
      <c r="GJC106" s="143"/>
      <c r="GJD106" s="163"/>
      <c r="GJE106" s="139"/>
      <c r="GJF106" s="143"/>
      <c r="GJG106" s="163"/>
      <c r="GJH106" s="139"/>
      <c r="GJI106" s="143"/>
      <c r="GJJ106" s="163"/>
      <c r="GJK106" s="191"/>
      <c r="GJL106" s="164"/>
      <c r="GJM106" s="163"/>
      <c r="GJO106" s="165"/>
      <c r="GJQ106" s="139"/>
      <c r="GJS106" s="190"/>
      <c r="GJT106" s="141"/>
      <c r="GJU106" s="139"/>
      <c r="GJV106" s="163"/>
      <c r="GJW106" s="163"/>
      <c r="GJX106" s="139"/>
      <c r="GJY106" s="143"/>
      <c r="GJZ106" s="163"/>
      <c r="GKA106" s="139"/>
      <c r="GKB106" s="143"/>
      <c r="GKC106" s="163"/>
      <c r="GKD106" s="139"/>
      <c r="GKE106" s="143"/>
      <c r="GKF106" s="163"/>
      <c r="GKG106" s="139"/>
      <c r="GKH106" s="143"/>
      <c r="GKI106" s="163"/>
      <c r="GKJ106" s="191"/>
      <c r="GKK106" s="164"/>
      <c r="GKL106" s="163"/>
      <c r="GKN106" s="165"/>
      <c r="GKP106" s="139"/>
      <c r="GKR106" s="190"/>
      <c r="GKS106" s="141"/>
      <c r="GKT106" s="139"/>
      <c r="GKU106" s="163"/>
      <c r="GKV106" s="163"/>
      <c r="GKW106" s="139"/>
      <c r="GKX106" s="143"/>
      <c r="GKY106" s="163"/>
      <c r="GKZ106" s="139"/>
      <c r="GLA106" s="143"/>
      <c r="GLB106" s="163"/>
      <c r="GLC106" s="139"/>
      <c r="GLD106" s="143"/>
      <c r="GLE106" s="163"/>
      <c r="GLF106" s="139"/>
      <c r="GLG106" s="143"/>
      <c r="GLH106" s="163"/>
      <c r="GLI106" s="191"/>
      <c r="GLJ106" s="164"/>
      <c r="GLK106" s="163"/>
      <c r="GLM106" s="165"/>
      <c r="GLO106" s="139"/>
      <c r="GLQ106" s="190"/>
      <c r="GLR106" s="141"/>
      <c r="GLS106" s="139"/>
      <c r="GLT106" s="163"/>
      <c r="GLU106" s="163"/>
      <c r="GLV106" s="139"/>
      <c r="GLW106" s="143"/>
      <c r="GLX106" s="163"/>
      <c r="GLY106" s="139"/>
      <c r="GLZ106" s="143"/>
      <c r="GMA106" s="163"/>
      <c r="GMB106" s="139"/>
      <c r="GMC106" s="143"/>
      <c r="GMD106" s="163"/>
      <c r="GME106" s="139"/>
      <c r="GMF106" s="143"/>
      <c r="GMG106" s="163"/>
      <c r="GMH106" s="191"/>
      <c r="GMI106" s="164"/>
      <c r="GMJ106" s="163"/>
      <c r="GML106" s="165"/>
      <c r="GMN106" s="139"/>
      <c r="GMP106" s="190"/>
      <c r="GMQ106" s="141"/>
      <c r="GMR106" s="139"/>
      <c r="GMS106" s="163"/>
      <c r="GMT106" s="163"/>
      <c r="GMU106" s="139"/>
      <c r="GMV106" s="143"/>
      <c r="GMW106" s="163"/>
      <c r="GMX106" s="139"/>
      <c r="GMY106" s="143"/>
      <c r="GMZ106" s="163"/>
      <c r="GNA106" s="139"/>
      <c r="GNB106" s="143"/>
      <c r="GNC106" s="163"/>
      <c r="GND106" s="139"/>
      <c r="GNE106" s="143"/>
      <c r="GNF106" s="163"/>
      <c r="GNG106" s="191"/>
      <c r="GNH106" s="164"/>
      <c r="GNI106" s="163"/>
      <c r="GNK106" s="165"/>
      <c r="GNM106" s="139"/>
      <c r="GNO106" s="190"/>
      <c r="GNP106" s="141"/>
      <c r="GNQ106" s="139"/>
      <c r="GNR106" s="163"/>
      <c r="GNS106" s="163"/>
      <c r="GNT106" s="139"/>
      <c r="GNU106" s="143"/>
      <c r="GNV106" s="163"/>
      <c r="GNW106" s="139"/>
      <c r="GNX106" s="143"/>
      <c r="GNY106" s="163"/>
      <c r="GNZ106" s="139"/>
      <c r="GOA106" s="143"/>
      <c r="GOB106" s="163"/>
      <c r="GOC106" s="139"/>
      <c r="GOD106" s="143"/>
      <c r="GOE106" s="163"/>
      <c r="GOF106" s="191"/>
      <c r="GOG106" s="164"/>
      <c r="GOH106" s="163"/>
      <c r="GOJ106" s="165"/>
      <c r="GOL106" s="139"/>
      <c r="GON106" s="190"/>
      <c r="GOO106" s="141"/>
      <c r="GOP106" s="139"/>
      <c r="GOQ106" s="163"/>
      <c r="GOR106" s="163"/>
      <c r="GOS106" s="139"/>
      <c r="GOT106" s="143"/>
      <c r="GOU106" s="163"/>
      <c r="GOV106" s="139"/>
      <c r="GOW106" s="143"/>
      <c r="GOX106" s="163"/>
      <c r="GOY106" s="139"/>
      <c r="GOZ106" s="143"/>
      <c r="GPA106" s="163"/>
      <c r="GPB106" s="139"/>
      <c r="GPC106" s="143"/>
      <c r="GPD106" s="163"/>
      <c r="GPE106" s="191"/>
      <c r="GPF106" s="164"/>
      <c r="GPG106" s="163"/>
      <c r="GPI106" s="165"/>
      <c r="GPK106" s="139"/>
      <c r="GPM106" s="190"/>
      <c r="GPN106" s="141"/>
      <c r="GPO106" s="139"/>
      <c r="GPP106" s="163"/>
      <c r="GPQ106" s="163"/>
      <c r="GPR106" s="139"/>
      <c r="GPS106" s="143"/>
      <c r="GPT106" s="163"/>
      <c r="GPU106" s="139"/>
      <c r="GPV106" s="143"/>
      <c r="GPW106" s="163"/>
      <c r="GPX106" s="139"/>
      <c r="GPY106" s="143"/>
      <c r="GPZ106" s="163"/>
      <c r="GQA106" s="139"/>
      <c r="GQB106" s="143"/>
      <c r="GQC106" s="163"/>
      <c r="GQD106" s="191"/>
      <c r="GQE106" s="164"/>
      <c r="GQF106" s="163"/>
      <c r="GQH106" s="165"/>
      <c r="GQJ106" s="139"/>
      <c r="GQL106" s="190"/>
      <c r="GQM106" s="141"/>
      <c r="GQN106" s="139"/>
      <c r="GQO106" s="163"/>
      <c r="GQP106" s="163"/>
      <c r="GQQ106" s="139"/>
      <c r="GQR106" s="143"/>
      <c r="GQS106" s="163"/>
      <c r="GQT106" s="139"/>
      <c r="GQU106" s="143"/>
      <c r="GQV106" s="163"/>
      <c r="GQW106" s="139"/>
      <c r="GQX106" s="143"/>
      <c r="GQY106" s="163"/>
      <c r="GQZ106" s="139"/>
      <c r="GRA106" s="143"/>
      <c r="GRB106" s="163"/>
      <c r="GRC106" s="191"/>
      <c r="GRD106" s="164"/>
      <c r="GRE106" s="163"/>
      <c r="GRG106" s="165"/>
      <c r="GRI106" s="139"/>
      <c r="GRK106" s="190"/>
      <c r="GRL106" s="141"/>
      <c r="GRM106" s="139"/>
      <c r="GRN106" s="163"/>
      <c r="GRO106" s="163"/>
      <c r="GRP106" s="139"/>
      <c r="GRQ106" s="143"/>
      <c r="GRR106" s="163"/>
      <c r="GRS106" s="139"/>
      <c r="GRT106" s="143"/>
      <c r="GRU106" s="163"/>
      <c r="GRV106" s="139"/>
      <c r="GRW106" s="143"/>
      <c r="GRX106" s="163"/>
      <c r="GRY106" s="139"/>
      <c r="GRZ106" s="143"/>
      <c r="GSA106" s="163"/>
      <c r="GSB106" s="191"/>
      <c r="GSC106" s="164"/>
      <c r="GSD106" s="163"/>
      <c r="GSF106" s="165"/>
      <c r="GSH106" s="139"/>
      <c r="GSJ106" s="190"/>
      <c r="GSK106" s="141"/>
      <c r="GSL106" s="139"/>
      <c r="GSM106" s="163"/>
      <c r="GSN106" s="163"/>
      <c r="GSO106" s="139"/>
      <c r="GSP106" s="143"/>
      <c r="GSQ106" s="163"/>
      <c r="GSR106" s="139"/>
      <c r="GSS106" s="143"/>
      <c r="GST106" s="163"/>
      <c r="GSU106" s="139"/>
      <c r="GSV106" s="143"/>
      <c r="GSW106" s="163"/>
      <c r="GSX106" s="139"/>
      <c r="GSY106" s="143"/>
      <c r="GSZ106" s="163"/>
      <c r="GTA106" s="191"/>
      <c r="GTB106" s="164"/>
      <c r="GTC106" s="163"/>
      <c r="GTE106" s="165"/>
      <c r="GTG106" s="139"/>
      <c r="GTI106" s="190"/>
      <c r="GTJ106" s="141"/>
      <c r="GTK106" s="139"/>
      <c r="GTL106" s="163"/>
      <c r="GTM106" s="163"/>
      <c r="GTN106" s="139"/>
      <c r="GTO106" s="143"/>
      <c r="GTP106" s="163"/>
      <c r="GTQ106" s="139"/>
      <c r="GTR106" s="143"/>
      <c r="GTS106" s="163"/>
      <c r="GTT106" s="139"/>
      <c r="GTU106" s="143"/>
      <c r="GTV106" s="163"/>
      <c r="GTW106" s="139"/>
      <c r="GTX106" s="143"/>
      <c r="GTY106" s="163"/>
      <c r="GTZ106" s="191"/>
      <c r="GUA106" s="164"/>
      <c r="GUB106" s="163"/>
      <c r="GUD106" s="165"/>
      <c r="GUF106" s="139"/>
      <c r="GUH106" s="190"/>
      <c r="GUI106" s="141"/>
      <c r="GUJ106" s="139"/>
      <c r="GUK106" s="163"/>
      <c r="GUL106" s="163"/>
      <c r="GUM106" s="139"/>
      <c r="GUN106" s="143"/>
      <c r="GUO106" s="163"/>
      <c r="GUP106" s="139"/>
      <c r="GUQ106" s="143"/>
      <c r="GUR106" s="163"/>
      <c r="GUS106" s="139"/>
      <c r="GUT106" s="143"/>
      <c r="GUU106" s="163"/>
      <c r="GUV106" s="139"/>
      <c r="GUW106" s="143"/>
      <c r="GUX106" s="163"/>
      <c r="GUY106" s="191"/>
      <c r="GUZ106" s="164"/>
      <c r="GVA106" s="163"/>
      <c r="GVC106" s="165"/>
      <c r="GVE106" s="139"/>
      <c r="GVG106" s="190"/>
      <c r="GVH106" s="141"/>
      <c r="GVI106" s="139"/>
      <c r="GVJ106" s="163"/>
      <c r="GVK106" s="163"/>
      <c r="GVL106" s="139"/>
      <c r="GVM106" s="143"/>
      <c r="GVN106" s="163"/>
      <c r="GVO106" s="139"/>
      <c r="GVP106" s="143"/>
      <c r="GVQ106" s="163"/>
      <c r="GVR106" s="139"/>
      <c r="GVS106" s="143"/>
      <c r="GVT106" s="163"/>
      <c r="GVU106" s="139"/>
      <c r="GVV106" s="143"/>
      <c r="GVW106" s="163"/>
      <c r="GVX106" s="191"/>
      <c r="GVY106" s="164"/>
      <c r="GVZ106" s="163"/>
      <c r="GWB106" s="165"/>
      <c r="GWD106" s="139"/>
      <c r="GWF106" s="190"/>
      <c r="GWG106" s="141"/>
      <c r="GWH106" s="139"/>
      <c r="GWI106" s="163"/>
      <c r="GWJ106" s="163"/>
      <c r="GWK106" s="139"/>
      <c r="GWL106" s="143"/>
      <c r="GWM106" s="163"/>
      <c r="GWN106" s="139"/>
      <c r="GWO106" s="143"/>
      <c r="GWP106" s="163"/>
      <c r="GWQ106" s="139"/>
      <c r="GWR106" s="143"/>
      <c r="GWS106" s="163"/>
      <c r="GWT106" s="139"/>
      <c r="GWU106" s="143"/>
      <c r="GWV106" s="163"/>
      <c r="GWW106" s="191"/>
      <c r="GWX106" s="164"/>
      <c r="GWY106" s="163"/>
      <c r="GXA106" s="165"/>
      <c r="GXC106" s="139"/>
      <c r="GXE106" s="190"/>
      <c r="GXF106" s="141"/>
      <c r="GXG106" s="139"/>
      <c r="GXH106" s="163"/>
      <c r="GXI106" s="163"/>
      <c r="GXJ106" s="139"/>
      <c r="GXK106" s="143"/>
      <c r="GXL106" s="163"/>
      <c r="GXM106" s="139"/>
      <c r="GXN106" s="143"/>
      <c r="GXO106" s="163"/>
      <c r="GXP106" s="139"/>
      <c r="GXQ106" s="143"/>
      <c r="GXR106" s="163"/>
      <c r="GXS106" s="139"/>
      <c r="GXT106" s="143"/>
      <c r="GXU106" s="163"/>
      <c r="GXV106" s="191"/>
      <c r="GXW106" s="164"/>
      <c r="GXX106" s="163"/>
      <c r="GXZ106" s="165"/>
      <c r="GYB106" s="139"/>
      <c r="GYD106" s="190"/>
      <c r="GYE106" s="141"/>
      <c r="GYF106" s="139"/>
      <c r="GYG106" s="163"/>
      <c r="GYH106" s="163"/>
      <c r="GYI106" s="139"/>
      <c r="GYJ106" s="143"/>
      <c r="GYK106" s="163"/>
      <c r="GYL106" s="139"/>
      <c r="GYM106" s="143"/>
      <c r="GYN106" s="163"/>
      <c r="GYO106" s="139"/>
      <c r="GYP106" s="143"/>
      <c r="GYQ106" s="163"/>
      <c r="GYR106" s="139"/>
      <c r="GYS106" s="143"/>
      <c r="GYT106" s="163"/>
      <c r="GYU106" s="191"/>
      <c r="GYV106" s="164"/>
      <c r="GYW106" s="163"/>
      <c r="GYY106" s="165"/>
      <c r="GZA106" s="139"/>
      <c r="GZC106" s="190"/>
      <c r="GZD106" s="141"/>
      <c r="GZE106" s="139"/>
      <c r="GZF106" s="163"/>
      <c r="GZG106" s="163"/>
      <c r="GZH106" s="139"/>
      <c r="GZI106" s="143"/>
      <c r="GZJ106" s="163"/>
      <c r="GZK106" s="139"/>
      <c r="GZL106" s="143"/>
      <c r="GZM106" s="163"/>
      <c r="GZN106" s="139"/>
      <c r="GZO106" s="143"/>
      <c r="GZP106" s="163"/>
      <c r="GZQ106" s="139"/>
      <c r="GZR106" s="143"/>
      <c r="GZS106" s="163"/>
      <c r="GZT106" s="191"/>
      <c r="GZU106" s="164"/>
      <c r="GZV106" s="163"/>
      <c r="GZX106" s="165"/>
      <c r="GZZ106" s="139"/>
      <c r="HAB106" s="190"/>
      <c r="HAC106" s="141"/>
      <c r="HAD106" s="139"/>
      <c r="HAE106" s="163"/>
      <c r="HAF106" s="163"/>
      <c r="HAG106" s="139"/>
      <c r="HAH106" s="143"/>
      <c r="HAI106" s="163"/>
      <c r="HAJ106" s="139"/>
      <c r="HAK106" s="143"/>
      <c r="HAL106" s="163"/>
      <c r="HAM106" s="139"/>
      <c r="HAN106" s="143"/>
      <c r="HAO106" s="163"/>
      <c r="HAP106" s="139"/>
      <c r="HAQ106" s="143"/>
      <c r="HAR106" s="163"/>
      <c r="HAS106" s="191"/>
      <c r="HAT106" s="164"/>
      <c r="HAU106" s="163"/>
      <c r="HAW106" s="165"/>
      <c r="HAY106" s="139"/>
      <c r="HBA106" s="190"/>
      <c r="HBB106" s="141"/>
      <c r="HBC106" s="139"/>
      <c r="HBD106" s="163"/>
      <c r="HBE106" s="163"/>
      <c r="HBF106" s="139"/>
      <c r="HBG106" s="143"/>
      <c r="HBH106" s="163"/>
      <c r="HBI106" s="139"/>
      <c r="HBJ106" s="143"/>
      <c r="HBK106" s="163"/>
      <c r="HBL106" s="139"/>
      <c r="HBM106" s="143"/>
      <c r="HBN106" s="163"/>
      <c r="HBO106" s="139"/>
      <c r="HBP106" s="143"/>
      <c r="HBQ106" s="163"/>
      <c r="HBR106" s="191"/>
      <c r="HBS106" s="164"/>
      <c r="HBT106" s="163"/>
      <c r="HBV106" s="165"/>
      <c r="HBX106" s="139"/>
      <c r="HBZ106" s="190"/>
      <c r="HCA106" s="141"/>
      <c r="HCB106" s="139"/>
      <c r="HCC106" s="163"/>
      <c r="HCD106" s="163"/>
      <c r="HCE106" s="139"/>
      <c r="HCF106" s="143"/>
      <c r="HCG106" s="163"/>
      <c r="HCH106" s="139"/>
      <c r="HCI106" s="143"/>
      <c r="HCJ106" s="163"/>
      <c r="HCK106" s="139"/>
      <c r="HCL106" s="143"/>
      <c r="HCM106" s="163"/>
      <c r="HCN106" s="139"/>
      <c r="HCO106" s="143"/>
      <c r="HCP106" s="163"/>
      <c r="HCQ106" s="191"/>
      <c r="HCR106" s="164"/>
      <c r="HCS106" s="163"/>
      <c r="HCU106" s="165"/>
      <c r="HCW106" s="139"/>
      <c r="HCY106" s="190"/>
      <c r="HCZ106" s="141"/>
      <c r="HDA106" s="139"/>
      <c r="HDB106" s="163"/>
      <c r="HDC106" s="163"/>
      <c r="HDD106" s="139"/>
      <c r="HDE106" s="143"/>
      <c r="HDF106" s="163"/>
      <c r="HDG106" s="139"/>
      <c r="HDH106" s="143"/>
      <c r="HDI106" s="163"/>
      <c r="HDJ106" s="139"/>
      <c r="HDK106" s="143"/>
      <c r="HDL106" s="163"/>
      <c r="HDM106" s="139"/>
      <c r="HDN106" s="143"/>
      <c r="HDO106" s="163"/>
      <c r="HDP106" s="191"/>
      <c r="HDQ106" s="164"/>
      <c r="HDR106" s="163"/>
      <c r="HDT106" s="165"/>
      <c r="HDV106" s="139"/>
      <c r="HDX106" s="190"/>
      <c r="HDY106" s="141"/>
      <c r="HDZ106" s="139"/>
      <c r="HEA106" s="163"/>
      <c r="HEB106" s="163"/>
      <c r="HEC106" s="139"/>
      <c r="HED106" s="143"/>
      <c r="HEE106" s="163"/>
      <c r="HEF106" s="139"/>
      <c r="HEG106" s="143"/>
      <c r="HEH106" s="163"/>
      <c r="HEI106" s="139"/>
      <c r="HEJ106" s="143"/>
      <c r="HEK106" s="163"/>
      <c r="HEL106" s="139"/>
      <c r="HEM106" s="143"/>
      <c r="HEN106" s="163"/>
      <c r="HEO106" s="191"/>
      <c r="HEP106" s="164"/>
      <c r="HEQ106" s="163"/>
      <c r="HES106" s="165"/>
      <c r="HEU106" s="139"/>
      <c r="HEW106" s="190"/>
      <c r="HEX106" s="141"/>
      <c r="HEY106" s="139"/>
      <c r="HEZ106" s="163"/>
      <c r="HFA106" s="163"/>
      <c r="HFB106" s="139"/>
      <c r="HFC106" s="143"/>
      <c r="HFD106" s="163"/>
      <c r="HFE106" s="139"/>
      <c r="HFF106" s="143"/>
      <c r="HFG106" s="163"/>
      <c r="HFH106" s="139"/>
      <c r="HFI106" s="143"/>
      <c r="HFJ106" s="163"/>
      <c r="HFK106" s="139"/>
      <c r="HFL106" s="143"/>
      <c r="HFM106" s="163"/>
      <c r="HFN106" s="191"/>
      <c r="HFO106" s="164"/>
      <c r="HFP106" s="163"/>
      <c r="HFR106" s="165"/>
      <c r="HFT106" s="139"/>
      <c r="HFV106" s="190"/>
      <c r="HFW106" s="141"/>
      <c r="HFX106" s="139"/>
      <c r="HFY106" s="163"/>
      <c r="HFZ106" s="163"/>
      <c r="HGA106" s="139"/>
      <c r="HGB106" s="143"/>
      <c r="HGC106" s="163"/>
      <c r="HGD106" s="139"/>
      <c r="HGE106" s="143"/>
      <c r="HGF106" s="163"/>
      <c r="HGG106" s="139"/>
      <c r="HGH106" s="143"/>
      <c r="HGI106" s="163"/>
      <c r="HGJ106" s="139"/>
      <c r="HGK106" s="143"/>
      <c r="HGL106" s="163"/>
      <c r="HGM106" s="191"/>
      <c r="HGN106" s="164"/>
      <c r="HGO106" s="163"/>
      <c r="HGQ106" s="165"/>
      <c r="HGS106" s="139"/>
      <c r="HGU106" s="190"/>
      <c r="HGV106" s="141"/>
      <c r="HGW106" s="139"/>
      <c r="HGX106" s="163"/>
      <c r="HGY106" s="163"/>
      <c r="HGZ106" s="139"/>
      <c r="HHA106" s="143"/>
      <c r="HHB106" s="163"/>
      <c r="HHC106" s="139"/>
      <c r="HHD106" s="143"/>
      <c r="HHE106" s="163"/>
      <c r="HHF106" s="139"/>
      <c r="HHG106" s="143"/>
      <c r="HHH106" s="163"/>
      <c r="HHI106" s="139"/>
      <c r="HHJ106" s="143"/>
      <c r="HHK106" s="163"/>
      <c r="HHL106" s="191"/>
      <c r="HHM106" s="164"/>
      <c r="HHN106" s="163"/>
      <c r="HHP106" s="165"/>
      <c r="HHR106" s="139"/>
      <c r="HHT106" s="190"/>
      <c r="HHU106" s="141"/>
      <c r="HHV106" s="139"/>
      <c r="HHW106" s="163"/>
      <c r="HHX106" s="163"/>
      <c r="HHY106" s="139"/>
      <c r="HHZ106" s="143"/>
      <c r="HIA106" s="163"/>
      <c r="HIB106" s="139"/>
      <c r="HIC106" s="143"/>
      <c r="HID106" s="163"/>
      <c r="HIE106" s="139"/>
      <c r="HIF106" s="143"/>
      <c r="HIG106" s="163"/>
      <c r="HIH106" s="139"/>
      <c r="HII106" s="143"/>
      <c r="HIJ106" s="163"/>
      <c r="HIK106" s="191"/>
      <c r="HIL106" s="164"/>
      <c r="HIM106" s="163"/>
      <c r="HIO106" s="165"/>
      <c r="HIQ106" s="139"/>
      <c r="HIS106" s="190"/>
      <c r="HIT106" s="141"/>
      <c r="HIU106" s="139"/>
      <c r="HIV106" s="163"/>
      <c r="HIW106" s="163"/>
      <c r="HIX106" s="139"/>
      <c r="HIY106" s="143"/>
      <c r="HIZ106" s="163"/>
      <c r="HJA106" s="139"/>
      <c r="HJB106" s="143"/>
      <c r="HJC106" s="163"/>
      <c r="HJD106" s="139"/>
      <c r="HJE106" s="143"/>
      <c r="HJF106" s="163"/>
      <c r="HJG106" s="139"/>
      <c r="HJH106" s="143"/>
      <c r="HJI106" s="163"/>
      <c r="HJJ106" s="191"/>
      <c r="HJK106" s="164"/>
      <c r="HJL106" s="163"/>
      <c r="HJN106" s="165"/>
      <c r="HJP106" s="139"/>
      <c r="HJR106" s="190"/>
      <c r="HJS106" s="141"/>
      <c r="HJT106" s="139"/>
      <c r="HJU106" s="163"/>
      <c r="HJV106" s="163"/>
      <c r="HJW106" s="139"/>
      <c r="HJX106" s="143"/>
      <c r="HJY106" s="163"/>
      <c r="HJZ106" s="139"/>
      <c r="HKA106" s="143"/>
      <c r="HKB106" s="163"/>
      <c r="HKC106" s="139"/>
      <c r="HKD106" s="143"/>
      <c r="HKE106" s="163"/>
      <c r="HKF106" s="139"/>
      <c r="HKG106" s="143"/>
      <c r="HKH106" s="163"/>
      <c r="HKI106" s="191"/>
      <c r="HKJ106" s="164"/>
      <c r="HKK106" s="163"/>
      <c r="HKM106" s="165"/>
      <c r="HKO106" s="139"/>
      <c r="HKQ106" s="190"/>
      <c r="HKR106" s="141"/>
      <c r="HKS106" s="139"/>
      <c r="HKT106" s="163"/>
      <c r="HKU106" s="163"/>
      <c r="HKV106" s="139"/>
      <c r="HKW106" s="143"/>
      <c r="HKX106" s="163"/>
      <c r="HKY106" s="139"/>
      <c r="HKZ106" s="143"/>
      <c r="HLA106" s="163"/>
      <c r="HLB106" s="139"/>
      <c r="HLC106" s="143"/>
      <c r="HLD106" s="163"/>
      <c r="HLE106" s="139"/>
      <c r="HLF106" s="143"/>
      <c r="HLG106" s="163"/>
      <c r="HLH106" s="191"/>
      <c r="HLI106" s="164"/>
      <c r="HLJ106" s="163"/>
      <c r="HLL106" s="165"/>
      <c r="HLN106" s="139"/>
      <c r="HLP106" s="190"/>
      <c r="HLQ106" s="141"/>
      <c r="HLR106" s="139"/>
      <c r="HLS106" s="163"/>
      <c r="HLT106" s="163"/>
      <c r="HLU106" s="139"/>
      <c r="HLV106" s="143"/>
      <c r="HLW106" s="163"/>
      <c r="HLX106" s="139"/>
      <c r="HLY106" s="143"/>
      <c r="HLZ106" s="163"/>
      <c r="HMA106" s="139"/>
      <c r="HMB106" s="143"/>
      <c r="HMC106" s="163"/>
      <c r="HMD106" s="139"/>
      <c r="HME106" s="143"/>
      <c r="HMF106" s="163"/>
      <c r="HMG106" s="191"/>
      <c r="HMH106" s="164"/>
      <c r="HMI106" s="163"/>
      <c r="HMK106" s="165"/>
      <c r="HMM106" s="139"/>
      <c r="HMO106" s="190"/>
      <c r="HMP106" s="141"/>
      <c r="HMQ106" s="139"/>
      <c r="HMR106" s="163"/>
      <c r="HMS106" s="163"/>
      <c r="HMT106" s="139"/>
      <c r="HMU106" s="143"/>
      <c r="HMV106" s="163"/>
      <c r="HMW106" s="139"/>
      <c r="HMX106" s="143"/>
      <c r="HMY106" s="163"/>
      <c r="HMZ106" s="139"/>
      <c r="HNA106" s="143"/>
      <c r="HNB106" s="163"/>
      <c r="HNC106" s="139"/>
      <c r="HND106" s="143"/>
      <c r="HNE106" s="163"/>
      <c r="HNF106" s="191"/>
      <c r="HNG106" s="164"/>
      <c r="HNH106" s="163"/>
      <c r="HNJ106" s="165"/>
      <c r="HNL106" s="139"/>
      <c r="HNN106" s="190"/>
      <c r="HNO106" s="141"/>
      <c r="HNP106" s="139"/>
      <c r="HNQ106" s="163"/>
      <c r="HNR106" s="163"/>
      <c r="HNS106" s="139"/>
      <c r="HNT106" s="143"/>
      <c r="HNU106" s="163"/>
      <c r="HNV106" s="139"/>
      <c r="HNW106" s="143"/>
      <c r="HNX106" s="163"/>
      <c r="HNY106" s="139"/>
      <c r="HNZ106" s="143"/>
      <c r="HOA106" s="163"/>
      <c r="HOB106" s="139"/>
      <c r="HOC106" s="143"/>
      <c r="HOD106" s="163"/>
      <c r="HOE106" s="191"/>
      <c r="HOF106" s="164"/>
      <c r="HOG106" s="163"/>
      <c r="HOI106" s="165"/>
      <c r="HOK106" s="139"/>
      <c r="HOM106" s="190"/>
      <c r="HON106" s="141"/>
      <c r="HOO106" s="139"/>
      <c r="HOP106" s="163"/>
      <c r="HOQ106" s="163"/>
      <c r="HOR106" s="139"/>
      <c r="HOS106" s="143"/>
      <c r="HOT106" s="163"/>
      <c r="HOU106" s="139"/>
      <c r="HOV106" s="143"/>
      <c r="HOW106" s="163"/>
      <c r="HOX106" s="139"/>
      <c r="HOY106" s="143"/>
      <c r="HOZ106" s="163"/>
      <c r="HPA106" s="139"/>
      <c r="HPB106" s="143"/>
      <c r="HPC106" s="163"/>
      <c r="HPD106" s="191"/>
      <c r="HPE106" s="164"/>
      <c r="HPF106" s="163"/>
      <c r="HPH106" s="165"/>
      <c r="HPJ106" s="139"/>
      <c r="HPL106" s="190"/>
      <c r="HPM106" s="141"/>
      <c r="HPN106" s="139"/>
      <c r="HPO106" s="163"/>
      <c r="HPP106" s="163"/>
      <c r="HPQ106" s="139"/>
      <c r="HPR106" s="143"/>
      <c r="HPS106" s="163"/>
      <c r="HPT106" s="139"/>
      <c r="HPU106" s="143"/>
      <c r="HPV106" s="163"/>
      <c r="HPW106" s="139"/>
      <c r="HPX106" s="143"/>
      <c r="HPY106" s="163"/>
      <c r="HPZ106" s="139"/>
      <c r="HQA106" s="143"/>
      <c r="HQB106" s="163"/>
      <c r="HQC106" s="191"/>
      <c r="HQD106" s="164"/>
      <c r="HQE106" s="163"/>
      <c r="HQG106" s="165"/>
      <c r="HQI106" s="139"/>
      <c r="HQK106" s="190"/>
      <c r="HQL106" s="141"/>
      <c r="HQM106" s="139"/>
      <c r="HQN106" s="163"/>
      <c r="HQO106" s="163"/>
      <c r="HQP106" s="139"/>
      <c r="HQQ106" s="143"/>
      <c r="HQR106" s="163"/>
      <c r="HQS106" s="139"/>
      <c r="HQT106" s="143"/>
      <c r="HQU106" s="163"/>
      <c r="HQV106" s="139"/>
      <c r="HQW106" s="143"/>
      <c r="HQX106" s="163"/>
      <c r="HQY106" s="139"/>
      <c r="HQZ106" s="143"/>
      <c r="HRA106" s="163"/>
      <c r="HRB106" s="191"/>
      <c r="HRC106" s="164"/>
      <c r="HRD106" s="163"/>
      <c r="HRF106" s="165"/>
      <c r="HRH106" s="139"/>
      <c r="HRJ106" s="190"/>
      <c r="HRK106" s="141"/>
      <c r="HRL106" s="139"/>
      <c r="HRM106" s="163"/>
      <c r="HRN106" s="163"/>
      <c r="HRO106" s="139"/>
      <c r="HRP106" s="143"/>
      <c r="HRQ106" s="163"/>
      <c r="HRR106" s="139"/>
      <c r="HRS106" s="143"/>
      <c r="HRT106" s="163"/>
      <c r="HRU106" s="139"/>
      <c r="HRV106" s="143"/>
      <c r="HRW106" s="163"/>
      <c r="HRX106" s="139"/>
      <c r="HRY106" s="143"/>
      <c r="HRZ106" s="163"/>
      <c r="HSA106" s="191"/>
      <c r="HSB106" s="164"/>
      <c r="HSC106" s="163"/>
      <c r="HSE106" s="165"/>
      <c r="HSG106" s="139"/>
      <c r="HSI106" s="190"/>
      <c r="HSJ106" s="141"/>
      <c r="HSK106" s="139"/>
      <c r="HSL106" s="163"/>
      <c r="HSM106" s="163"/>
      <c r="HSN106" s="139"/>
      <c r="HSO106" s="143"/>
      <c r="HSP106" s="163"/>
      <c r="HSQ106" s="139"/>
      <c r="HSR106" s="143"/>
      <c r="HSS106" s="163"/>
      <c r="HST106" s="139"/>
      <c r="HSU106" s="143"/>
      <c r="HSV106" s="163"/>
      <c r="HSW106" s="139"/>
      <c r="HSX106" s="143"/>
      <c r="HSY106" s="163"/>
      <c r="HSZ106" s="191"/>
      <c r="HTA106" s="164"/>
      <c r="HTB106" s="163"/>
      <c r="HTD106" s="165"/>
      <c r="HTF106" s="139"/>
      <c r="HTH106" s="190"/>
      <c r="HTI106" s="141"/>
      <c r="HTJ106" s="139"/>
      <c r="HTK106" s="163"/>
      <c r="HTL106" s="163"/>
      <c r="HTM106" s="139"/>
      <c r="HTN106" s="143"/>
      <c r="HTO106" s="163"/>
      <c r="HTP106" s="139"/>
      <c r="HTQ106" s="143"/>
      <c r="HTR106" s="163"/>
      <c r="HTS106" s="139"/>
      <c r="HTT106" s="143"/>
      <c r="HTU106" s="163"/>
      <c r="HTV106" s="139"/>
      <c r="HTW106" s="143"/>
      <c r="HTX106" s="163"/>
      <c r="HTY106" s="191"/>
      <c r="HTZ106" s="164"/>
      <c r="HUA106" s="163"/>
      <c r="HUC106" s="165"/>
      <c r="HUE106" s="139"/>
      <c r="HUG106" s="190"/>
      <c r="HUH106" s="141"/>
      <c r="HUI106" s="139"/>
      <c r="HUJ106" s="163"/>
      <c r="HUK106" s="163"/>
      <c r="HUL106" s="139"/>
      <c r="HUM106" s="143"/>
      <c r="HUN106" s="163"/>
      <c r="HUO106" s="139"/>
      <c r="HUP106" s="143"/>
      <c r="HUQ106" s="163"/>
      <c r="HUR106" s="139"/>
      <c r="HUS106" s="143"/>
      <c r="HUT106" s="163"/>
      <c r="HUU106" s="139"/>
      <c r="HUV106" s="143"/>
      <c r="HUW106" s="163"/>
      <c r="HUX106" s="191"/>
      <c r="HUY106" s="164"/>
      <c r="HUZ106" s="163"/>
      <c r="HVB106" s="165"/>
      <c r="HVD106" s="139"/>
      <c r="HVF106" s="190"/>
      <c r="HVG106" s="141"/>
      <c r="HVH106" s="139"/>
      <c r="HVI106" s="163"/>
      <c r="HVJ106" s="163"/>
      <c r="HVK106" s="139"/>
      <c r="HVL106" s="143"/>
      <c r="HVM106" s="163"/>
      <c r="HVN106" s="139"/>
      <c r="HVO106" s="143"/>
      <c r="HVP106" s="163"/>
      <c r="HVQ106" s="139"/>
      <c r="HVR106" s="143"/>
      <c r="HVS106" s="163"/>
      <c r="HVT106" s="139"/>
      <c r="HVU106" s="143"/>
      <c r="HVV106" s="163"/>
      <c r="HVW106" s="191"/>
      <c r="HVX106" s="164"/>
      <c r="HVY106" s="163"/>
      <c r="HWA106" s="165"/>
      <c r="HWC106" s="139"/>
      <c r="HWE106" s="190"/>
      <c r="HWF106" s="141"/>
      <c r="HWG106" s="139"/>
      <c r="HWH106" s="163"/>
      <c r="HWI106" s="163"/>
      <c r="HWJ106" s="139"/>
      <c r="HWK106" s="143"/>
      <c r="HWL106" s="163"/>
      <c r="HWM106" s="139"/>
      <c r="HWN106" s="143"/>
      <c r="HWO106" s="163"/>
      <c r="HWP106" s="139"/>
      <c r="HWQ106" s="143"/>
      <c r="HWR106" s="163"/>
      <c r="HWS106" s="139"/>
      <c r="HWT106" s="143"/>
      <c r="HWU106" s="163"/>
      <c r="HWV106" s="191"/>
      <c r="HWW106" s="164"/>
      <c r="HWX106" s="163"/>
      <c r="HWZ106" s="165"/>
      <c r="HXB106" s="139"/>
      <c r="HXD106" s="190"/>
      <c r="HXE106" s="141"/>
      <c r="HXF106" s="139"/>
      <c r="HXG106" s="163"/>
      <c r="HXH106" s="163"/>
      <c r="HXI106" s="139"/>
      <c r="HXJ106" s="143"/>
      <c r="HXK106" s="163"/>
      <c r="HXL106" s="139"/>
      <c r="HXM106" s="143"/>
      <c r="HXN106" s="163"/>
      <c r="HXO106" s="139"/>
      <c r="HXP106" s="143"/>
      <c r="HXQ106" s="163"/>
      <c r="HXR106" s="139"/>
      <c r="HXS106" s="143"/>
      <c r="HXT106" s="163"/>
      <c r="HXU106" s="191"/>
      <c r="HXV106" s="164"/>
      <c r="HXW106" s="163"/>
      <c r="HXY106" s="165"/>
      <c r="HYA106" s="139"/>
      <c r="HYC106" s="190"/>
      <c r="HYD106" s="141"/>
      <c r="HYE106" s="139"/>
      <c r="HYF106" s="163"/>
      <c r="HYG106" s="163"/>
      <c r="HYH106" s="139"/>
      <c r="HYI106" s="143"/>
      <c r="HYJ106" s="163"/>
      <c r="HYK106" s="139"/>
      <c r="HYL106" s="143"/>
      <c r="HYM106" s="163"/>
      <c r="HYN106" s="139"/>
      <c r="HYO106" s="143"/>
      <c r="HYP106" s="163"/>
      <c r="HYQ106" s="139"/>
      <c r="HYR106" s="143"/>
      <c r="HYS106" s="163"/>
      <c r="HYT106" s="191"/>
      <c r="HYU106" s="164"/>
      <c r="HYV106" s="163"/>
      <c r="HYX106" s="165"/>
      <c r="HYZ106" s="139"/>
      <c r="HZB106" s="190"/>
      <c r="HZC106" s="141"/>
      <c r="HZD106" s="139"/>
      <c r="HZE106" s="163"/>
      <c r="HZF106" s="163"/>
      <c r="HZG106" s="139"/>
      <c r="HZH106" s="143"/>
      <c r="HZI106" s="163"/>
      <c r="HZJ106" s="139"/>
      <c r="HZK106" s="143"/>
      <c r="HZL106" s="163"/>
      <c r="HZM106" s="139"/>
      <c r="HZN106" s="143"/>
      <c r="HZO106" s="163"/>
      <c r="HZP106" s="139"/>
      <c r="HZQ106" s="143"/>
      <c r="HZR106" s="163"/>
      <c r="HZS106" s="191"/>
      <c r="HZT106" s="164"/>
      <c r="HZU106" s="163"/>
      <c r="HZW106" s="165"/>
      <c r="HZY106" s="139"/>
      <c r="IAA106" s="190"/>
      <c r="IAB106" s="141"/>
      <c r="IAC106" s="139"/>
      <c r="IAD106" s="163"/>
      <c r="IAE106" s="163"/>
      <c r="IAF106" s="139"/>
      <c r="IAG106" s="143"/>
      <c r="IAH106" s="163"/>
      <c r="IAI106" s="139"/>
      <c r="IAJ106" s="143"/>
      <c r="IAK106" s="163"/>
      <c r="IAL106" s="139"/>
      <c r="IAM106" s="143"/>
      <c r="IAN106" s="163"/>
      <c r="IAO106" s="139"/>
      <c r="IAP106" s="143"/>
      <c r="IAQ106" s="163"/>
      <c r="IAR106" s="191"/>
      <c r="IAS106" s="164"/>
      <c r="IAT106" s="163"/>
      <c r="IAV106" s="165"/>
      <c r="IAX106" s="139"/>
      <c r="IAZ106" s="190"/>
      <c r="IBA106" s="141"/>
      <c r="IBB106" s="139"/>
      <c r="IBC106" s="163"/>
      <c r="IBD106" s="163"/>
      <c r="IBE106" s="139"/>
      <c r="IBF106" s="143"/>
      <c r="IBG106" s="163"/>
      <c r="IBH106" s="139"/>
      <c r="IBI106" s="143"/>
      <c r="IBJ106" s="163"/>
      <c r="IBK106" s="139"/>
      <c r="IBL106" s="143"/>
      <c r="IBM106" s="163"/>
      <c r="IBN106" s="139"/>
      <c r="IBO106" s="143"/>
      <c r="IBP106" s="163"/>
      <c r="IBQ106" s="191"/>
      <c r="IBR106" s="164"/>
      <c r="IBS106" s="163"/>
      <c r="IBU106" s="165"/>
      <c r="IBW106" s="139"/>
      <c r="IBY106" s="190"/>
      <c r="IBZ106" s="141"/>
      <c r="ICA106" s="139"/>
      <c r="ICB106" s="163"/>
      <c r="ICC106" s="163"/>
      <c r="ICD106" s="139"/>
      <c r="ICE106" s="143"/>
      <c r="ICF106" s="163"/>
      <c r="ICG106" s="139"/>
      <c r="ICH106" s="143"/>
      <c r="ICI106" s="163"/>
      <c r="ICJ106" s="139"/>
      <c r="ICK106" s="143"/>
      <c r="ICL106" s="163"/>
      <c r="ICM106" s="139"/>
      <c r="ICN106" s="143"/>
      <c r="ICO106" s="163"/>
      <c r="ICP106" s="191"/>
      <c r="ICQ106" s="164"/>
      <c r="ICR106" s="163"/>
      <c r="ICT106" s="165"/>
      <c r="ICV106" s="139"/>
      <c r="ICX106" s="190"/>
      <c r="ICY106" s="141"/>
      <c r="ICZ106" s="139"/>
      <c r="IDA106" s="163"/>
      <c r="IDB106" s="163"/>
      <c r="IDC106" s="139"/>
      <c r="IDD106" s="143"/>
      <c r="IDE106" s="163"/>
      <c r="IDF106" s="139"/>
      <c r="IDG106" s="143"/>
      <c r="IDH106" s="163"/>
      <c r="IDI106" s="139"/>
      <c r="IDJ106" s="143"/>
      <c r="IDK106" s="163"/>
      <c r="IDL106" s="139"/>
      <c r="IDM106" s="143"/>
      <c r="IDN106" s="163"/>
      <c r="IDO106" s="191"/>
      <c r="IDP106" s="164"/>
      <c r="IDQ106" s="163"/>
      <c r="IDS106" s="165"/>
      <c r="IDU106" s="139"/>
      <c r="IDW106" s="190"/>
      <c r="IDX106" s="141"/>
      <c r="IDY106" s="139"/>
      <c r="IDZ106" s="163"/>
      <c r="IEA106" s="163"/>
      <c r="IEB106" s="139"/>
      <c r="IEC106" s="143"/>
      <c r="IED106" s="163"/>
      <c r="IEE106" s="139"/>
      <c r="IEF106" s="143"/>
      <c r="IEG106" s="163"/>
      <c r="IEH106" s="139"/>
      <c r="IEI106" s="143"/>
      <c r="IEJ106" s="163"/>
      <c r="IEK106" s="139"/>
      <c r="IEL106" s="143"/>
      <c r="IEM106" s="163"/>
      <c r="IEN106" s="191"/>
      <c r="IEO106" s="164"/>
      <c r="IEP106" s="163"/>
      <c r="IER106" s="165"/>
      <c r="IET106" s="139"/>
      <c r="IEV106" s="190"/>
      <c r="IEW106" s="141"/>
      <c r="IEX106" s="139"/>
      <c r="IEY106" s="163"/>
      <c r="IEZ106" s="163"/>
      <c r="IFA106" s="139"/>
      <c r="IFB106" s="143"/>
      <c r="IFC106" s="163"/>
      <c r="IFD106" s="139"/>
      <c r="IFE106" s="143"/>
      <c r="IFF106" s="163"/>
      <c r="IFG106" s="139"/>
      <c r="IFH106" s="143"/>
      <c r="IFI106" s="163"/>
      <c r="IFJ106" s="139"/>
      <c r="IFK106" s="143"/>
      <c r="IFL106" s="163"/>
      <c r="IFM106" s="191"/>
      <c r="IFN106" s="164"/>
      <c r="IFO106" s="163"/>
      <c r="IFQ106" s="165"/>
      <c r="IFS106" s="139"/>
      <c r="IFU106" s="190"/>
      <c r="IFV106" s="141"/>
      <c r="IFW106" s="139"/>
      <c r="IFX106" s="163"/>
      <c r="IFY106" s="163"/>
      <c r="IFZ106" s="139"/>
      <c r="IGA106" s="143"/>
      <c r="IGB106" s="163"/>
      <c r="IGC106" s="139"/>
      <c r="IGD106" s="143"/>
      <c r="IGE106" s="163"/>
      <c r="IGF106" s="139"/>
      <c r="IGG106" s="143"/>
      <c r="IGH106" s="163"/>
      <c r="IGI106" s="139"/>
      <c r="IGJ106" s="143"/>
      <c r="IGK106" s="163"/>
      <c r="IGL106" s="191"/>
      <c r="IGM106" s="164"/>
      <c r="IGN106" s="163"/>
      <c r="IGP106" s="165"/>
      <c r="IGR106" s="139"/>
      <c r="IGT106" s="190"/>
      <c r="IGU106" s="141"/>
      <c r="IGV106" s="139"/>
      <c r="IGW106" s="163"/>
      <c r="IGX106" s="163"/>
      <c r="IGY106" s="139"/>
      <c r="IGZ106" s="143"/>
      <c r="IHA106" s="163"/>
      <c r="IHB106" s="139"/>
      <c r="IHC106" s="143"/>
      <c r="IHD106" s="163"/>
      <c r="IHE106" s="139"/>
      <c r="IHF106" s="143"/>
      <c r="IHG106" s="163"/>
      <c r="IHH106" s="139"/>
      <c r="IHI106" s="143"/>
      <c r="IHJ106" s="163"/>
      <c r="IHK106" s="191"/>
      <c r="IHL106" s="164"/>
      <c r="IHM106" s="163"/>
      <c r="IHO106" s="165"/>
      <c r="IHQ106" s="139"/>
      <c r="IHS106" s="190"/>
      <c r="IHT106" s="141"/>
      <c r="IHU106" s="139"/>
      <c r="IHV106" s="163"/>
      <c r="IHW106" s="163"/>
      <c r="IHX106" s="139"/>
      <c r="IHY106" s="143"/>
      <c r="IHZ106" s="163"/>
      <c r="IIA106" s="139"/>
      <c r="IIB106" s="143"/>
      <c r="IIC106" s="163"/>
      <c r="IID106" s="139"/>
      <c r="IIE106" s="143"/>
      <c r="IIF106" s="163"/>
      <c r="IIG106" s="139"/>
      <c r="IIH106" s="143"/>
      <c r="III106" s="163"/>
      <c r="IIJ106" s="191"/>
      <c r="IIK106" s="164"/>
      <c r="IIL106" s="163"/>
      <c r="IIN106" s="165"/>
      <c r="IIP106" s="139"/>
      <c r="IIR106" s="190"/>
      <c r="IIS106" s="141"/>
      <c r="IIT106" s="139"/>
      <c r="IIU106" s="163"/>
      <c r="IIV106" s="163"/>
      <c r="IIW106" s="139"/>
      <c r="IIX106" s="143"/>
      <c r="IIY106" s="163"/>
      <c r="IIZ106" s="139"/>
      <c r="IJA106" s="143"/>
      <c r="IJB106" s="163"/>
      <c r="IJC106" s="139"/>
      <c r="IJD106" s="143"/>
      <c r="IJE106" s="163"/>
      <c r="IJF106" s="139"/>
      <c r="IJG106" s="143"/>
      <c r="IJH106" s="163"/>
      <c r="IJI106" s="191"/>
      <c r="IJJ106" s="164"/>
      <c r="IJK106" s="163"/>
      <c r="IJM106" s="165"/>
      <c r="IJO106" s="139"/>
      <c r="IJQ106" s="190"/>
      <c r="IJR106" s="141"/>
      <c r="IJS106" s="139"/>
      <c r="IJT106" s="163"/>
      <c r="IJU106" s="163"/>
      <c r="IJV106" s="139"/>
      <c r="IJW106" s="143"/>
      <c r="IJX106" s="163"/>
      <c r="IJY106" s="139"/>
      <c r="IJZ106" s="143"/>
      <c r="IKA106" s="163"/>
      <c r="IKB106" s="139"/>
      <c r="IKC106" s="143"/>
      <c r="IKD106" s="163"/>
      <c r="IKE106" s="139"/>
      <c r="IKF106" s="143"/>
      <c r="IKG106" s="163"/>
      <c r="IKH106" s="191"/>
      <c r="IKI106" s="164"/>
      <c r="IKJ106" s="163"/>
      <c r="IKL106" s="165"/>
      <c r="IKN106" s="139"/>
      <c r="IKP106" s="190"/>
      <c r="IKQ106" s="141"/>
      <c r="IKR106" s="139"/>
      <c r="IKS106" s="163"/>
      <c r="IKT106" s="163"/>
      <c r="IKU106" s="139"/>
      <c r="IKV106" s="143"/>
      <c r="IKW106" s="163"/>
      <c r="IKX106" s="139"/>
      <c r="IKY106" s="143"/>
      <c r="IKZ106" s="163"/>
      <c r="ILA106" s="139"/>
      <c r="ILB106" s="143"/>
      <c r="ILC106" s="163"/>
      <c r="ILD106" s="139"/>
      <c r="ILE106" s="143"/>
      <c r="ILF106" s="163"/>
      <c r="ILG106" s="191"/>
      <c r="ILH106" s="164"/>
      <c r="ILI106" s="163"/>
      <c r="ILK106" s="165"/>
      <c r="ILM106" s="139"/>
      <c r="ILO106" s="190"/>
      <c r="ILP106" s="141"/>
      <c r="ILQ106" s="139"/>
      <c r="ILR106" s="163"/>
      <c r="ILS106" s="163"/>
      <c r="ILT106" s="139"/>
      <c r="ILU106" s="143"/>
      <c r="ILV106" s="163"/>
      <c r="ILW106" s="139"/>
      <c r="ILX106" s="143"/>
      <c r="ILY106" s="163"/>
      <c r="ILZ106" s="139"/>
      <c r="IMA106" s="143"/>
      <c r="IMB106" s="163"/>
      <c r="IMC106" s="139"/>
      <c r="IMD106" s="143"/>
      <c r="IME106" s="163"/>
      <c r="IMF106" s="191"/>
      <c r="IMG106" s="164"/>
      <c r="IMH106" s="163"/>
      <c r="IMJ106" s="165"/>
      <c r="IML106" s="139"/>
      <c r="IMN106" s="190"/>
      <c r="IMO106" s="141"/>
      <c r="IMP106" s="139"/>
      <c r="IMQ106" s="163"/>
      <c r="IMR106" s="163"/>
      <c r="IMS106" s="139"/>
      <c r="IMT106" s="143"/>
      <c r="IMU106" s="163"/>
      <c r="IMV106" s="139"/>
      <c r="IMW106" s="143"/>
      <c r="IMX106" s="163"/>
      <c r="IMY106" s="139"/>
      <c r="IMZ106" s="143"/>
      <c r="INA106" s="163"/>
      <c r="INB106" s="139"/>
      <c r="INC106" s="143"/>
      <c r="IND106" s="163"/>
      <c r="INE106" s="191"/>
      <c r="INF106" s="164"/>
      <c r="ING106" s="163"/>
      <c r="INI106" s="165"/>
      <c r="INK106" s="139"/>
      <c r="INM106" s="190"/>
      <c r="INN106" s="141"/>
      <c r="INO106" s="139"/>
      <c r="INP106" s="163"/>
      <c r="INQ106" s="163"/>
      <c r="INR106" s="139"/>
      <c r="INS106" s="143"/>
      <c r="INT106" s="163"/>
      <c r="INU106" s="139"/>
      <c r="INV106" s="143"/>
      <c r="INW106" s="163"/>
      <c r="INX106" s="139"/>
      <c r="INY106" s="143"/>
      <c r="INZ106" s="163"/>
      <c r="IOA106" s="139"/>
      <c r="IOB106" s="143"/>
      <c r="IOC106" s="163"/>
      <c r="IOD106" s="191"/>
      <c r="IOE106" s="164"/>
      <c r="IOF106" s="163"/>
      <c r="IOH106" s="165"/>
      <c r="IOJ106" s="139"/>
      <c r="IOL106" s="190"/>
      <c r="IOM106" s="141"/>
      <c r="ION106" s="139"/>
      <c r="IOO106" s="163"/>
      <c r="IOP106" s="163"/>
      <c r="IOQ106" s="139"/>
      <c r="IOR106" s="143"/>
      <c r="IOS106" s="163"/>
      <c r="IOT106" s="139"/>
      <c r="IOU106" s="143"/>
      <c r="IOV106" s="163"/>
      <c r="IOW106" s="139"/>
      <c r="IOX106" s="143"/>
      <c r="IOY106" s="163"/>
      <c r="IOZ106" s="139"/>
      <c r="IPA106" s="143"/>
      <c r="IPB106" s="163"/>
      <c r="IPC106" s="191"/>
      <c r="IPD106" s="164"/>
      <c r="IPE106" s="163"/>
      <c r="IPG106" s="165"/>
      <c r="IPI106" s="139"/>
      <c r="IPK106" s="190"/>
      <c r="IPL106" s="141"/>
      <c r="IPM106" s="139"/>
      <c r="IPN106" s="163"/>
      <c r="IPO106" s="163"/>
      <c r="IPP106" s="139"/>
      <c r="IPQ106" s="143"/>
      <c r="IPR106" s="163"/>
      <c r="IPS106" s="139"/>
      <c r="IPT106" s="143"/>
      <c r="IPU106" s="163"/>
      <c r="IPV106" s="139"/>
      <c r="IPW106" s="143"/>
      <c r="IPX106" s="163"/>
      <c r="IPY106" s="139"/>
      <c r="IPZ106" s="143"/>
      <c r="IQA106" s="163"/>
      <c r="IQB106" s="191"/>
      <c r="IQC106" s="164"/>
      <c r="IQD106" s="163"/>
      <c r="IQF106" s="165"/>
      <c r="IQH106" s="139"/>
      <c r="IQJ106" s="190"/>
      <c r="IQK106" s="141"/>
      <c r="IQL106" s="139"/>
      <c r="IQM106" s="163"/>
      <c r="IQN106" s="163"/>
      <c r="IQO106" s="139"/>
      <c r="IQP106" s="143"/>
      <c r="IQQ106" s="163"/>
      <c r="IQR106" s="139"/>
      <c r="IQS106" s="143"/>
      <c r="IQT106" s="163"/>
      <c r="IQU106" s="139"/>
      <c r="IQV106" s="143"/>
      <c r="IQW106" s="163"/>
      <c r="IQX106" s="139"/>
      <c r="IQY106" s="143"/>
      <c r="IQZ106" s="163"/>
      <c r="IRA106" s="191"/>
      <c r="IRB106" s="164"/>
      <c r="IRC106" s="163"/>
      <c r="IRE106" s="165"/>
      <c r="IRG106" s="139"/>
      <c r="IRI106" s="190"/>
      <c r="IRJ106" s="141"/>
      <c r="IRK106" s="139"/>
      <c r="IRL106" s="163"/>
      <c r="IRM106" s="163"/>
      <c r="IRN106" s="139"/>
      <c r="IRO106" s="143"/>
      <c r="IRP106" s="163"/>
      <c r="IRQ106" s="139"/>
      <c r="IRR106" s="143"/>
      <c r="IRS106" s="163"/>
      <c r="IRT106" s="139"/>
      <c r="IRU106" s="143"/>
      <c r="IRV106" s="163"/>
      <c r="IRW106" s="139"/>
      <c r="IRX106" s="143"/>
      <c r="IRY106" s="163"/>
      <c r="IRZ106" s="191"/>
      <c r="ISA106" s="164"/>
      <c r="ISB106" s="163"/>
      <c r="ISD106" s="165"/>
      <c r="ISF106" s="139"/>
      <c r="ISH106" s="190"/>
      <c r="ISI106" s="141"/>
      <c r="ISJ106" s="139"/>
      <c r="ISK106" s="163"/>
      <c r="ISL106" s="163"/>
      <c r="ISM106" s="139"/>
      <c r="ISN106" s="143"/>
      <c r="ISO106" s="163"/>
      <c r="ISP106" s="139"/>
      <c r="ISQ106" s="143"/>
      <c r="ISR106" s="163"/>
      <c r="ISS106" s="139"/>
      <c r="IST106" s="143"/>
      <c r="ISU106" s="163"/>
      <c r="ISV106" s="139"/>
      <c r="ISW106" s="143"/>
      <c r="ISX106" s="163"/>
      <c r="ISY106" s="191"/>
      <c r="ISZ106" s="164"/>
      <c r="ITA106" s="163"/>
      <c r="ITC106" s="165"/>
      <c r="ITE106" s="139"/>
      <c r="ITG106" s="190"/>
      <c r="ITH106" s="141"/>
      <c r="ITI106" s="139"/>
      <c r="ITJ106" s="163"/>
      <c r="ITK106" s="163"/>
      <c r="ITL106" s="139"/>
      <c r="ITM106" s="143"/>
      <c r="ITN106" s="163"/>
      <c r="ITO106" s="139"/>
      <c r="ITP106" s="143"/>
      <c r="ITQ106" s="163"/>
      <c r="ITR106" s="139"/>
      <c r="ITS106" s="143"/>
      <c r="ITT106" s="163"/>
      <c r="ITU106" s="139"/>
      <c r="ITV106" s="143"/>
      <c r="ITW106" s="163"/>
      <c r="ITX106" s="191"/>
      <c r="ITY106" s="164"/>
      <c r="ITZ106" s="163"/>
      <c r="IUB106" s="165"/>
      <c r="IUD106" s="139"/>
      <c r="IUF106" s="190"/>
      <c r="IUG106" s="141"/>
      <c r="IUH106" s="139"/>
      <c r="IUI106" s="163"/>
      <c r="IUJ106" s="163"/>
      <c r="IUK106" s="139"/>
      <c r="IUL106" s="143"/>
      <c r="IUM106" s="163"/>
      <c r="IUN106" s="139"/>
      <c r="IUO106" s="143"/>
      <c r="IUP106" s="163"/>
      <c r="IUQ106" s="139"/>
      <c r="IUR106" s="143"/>
      <c r="IUS106" s="163"/>
      <c r="IUT106" s="139"/>
      <c r="IUU106" s="143"/>
      <c r="IUV106" s="163"/>
      <c r="IUW106" s="191"/>
      <c r="IUX106" s="164"/>
      <c r="IUY106" s="163"/>
      <c r="IVA106" s="165"/>
      <c r="IVC106" s="139"/>
      <c r="IVE106" s="190"/>
      <c r="IVF106" s="141"/>
      <c r="IVG106" s="139"/>
      <c r="IVH106" s="163"/>
      <c r="IVI106" s="163"/>
      <c r="IVJ106" s="139"/>
      <c r="IVK106" s="143"/>
      <c r="IVL106" s="163"/>
      <c r="IVM106" s="139"/>
      <c r="IVN106" s="143"/>
      <c r="IVO106" s="163"/>
      <c r="IVP106" s="139"/>
      <c r="IVQ106" s="143"/>
      <c r="IVR106" s="163"/>
      <c r="IVS106" s="139"/>
      <c r="IVT106" s="143"/>
      <c r="IVU106" s="163"/>
      <c r="IVV106" s="191"/>
      <c r="IVW106" s="164"/>
      <c r="IVX106" s="163"/>
      <c r="IVZ106" s="165"/>
      <c r="IWB106" s="139"/>
      <c r="IWD106" s="190"/>
      <c r="IWE106" s="141"/>
      <c r="IWF106" s="139"/>
      <c r="IWG106" s="163"/>
      <c r="IWH106" s="163"/>
      <c r="IWI106" s="139"/>
      <c r="IWJ106" s="143"/>
      <c r="IWK106" s="163"/>
      <c r="IWL106" s="139"/>
      <c r="IWM106" s="143"/>
      <c r="IWN106" s="163"/>
      <c r="IWO106" s="139"/>
      <c r="IWP106" s="143"/>
      <c r="IWQ106" s="163"/>
      <c r="IWR106" s="139"/>
      <c r="IWS106" s="143"/>
      <c r="IWT106" s="163"/>
      <c r="IWU106" s="191"/>
      <c r="IWV106" s="164"/>
      <c r="IWW106" s="163"/>
      <c r="IWY106" s="165"/>
      <c r="IXA106" s="139"/>
      <c r="IXC106" s="190"/>
      <c r="IXD106" s="141"/>
      <c r="IXE106" s="139"/>
      <c r="IXF106" s="163"/>
      <c r="IXG106" s="163"/>
      <c r="IXH106" s="139"/>
      <c r="IXI106" s="143"/>
      <c r="IXJ106" s="163"/>
      <c r="IXK106" s="139"/>
      <c r="IXL106" s="143"/>
      <c r="IXM106" s="163"/>
      <c r="IXN106" s="139"/>
      <c r="IXO106" s="143"/>
      <c r="IXP106" s="163"/>
      <c r="IXQ106" s="139"/>
      <c r="IXR106" s="143"/>
      <c r="IXS106" s="163"/>
      <c r="IXT106" s="191"/>
      <c r="IXU106" s="164"/>
      <c r="IXV106" s="163"/>
      <c r="IXX106" s="165"/>
      <c r="IXZ106" s="139"/>
      <c r="IYB106" s="190"/>
      <c r="IYC106" s="141"/>
      <c r="IYD106" s="139"/>
      <c r="IYE106" s="163"/>
      <c r="IYF106" s="163"/>
      <c r="IYG106" s="139"/>
      <c r="IYH106" s="143"/>
      <c r="IYI106" s="163"/>
      <c r="IYJ106" s="139"/>
      <c r="IYK106" s="143"/>
      <c r="IYL106" s="163"/>
      <c r="IYM106" s="139"/>
      <c r="IYN106" s="143"/>
      <c r="IYO106" s="163"/>
      <c r="IYP106" s="139"/>
      <c r="IYQ106" s="143"/>
      <c r="IYR106" s="163"/>
      <c r="IYS106" s="191"/>
      <c r="IYT106" s="164"/>
      <c r="IYU106" s="163"/>
      <c r="IYW106" s="165"/>
      <c r="IYY106" s="139"/>
      <c r="IZA106" s="190"/>
      <c r="IZB106" s="141"/>
      <c r="IZC106" s="139"/>
      <c r="IZD106" s="163"/>
      <c r="IZE106" s="163"/>
      <c r="IZF106" s="139"/>
      <c r="IZG106" s="143"/>
      <c r="IZH106" s="163"/>
      <c r="IZI106" s="139"/>
      <c r="IZJ106" s="143"/>
      <c r="IZK106" s="163"/>
      <c r="IZL106" s="139"/>
      <c r="IZM106" s="143"/>
      <c r="IZN106" s="163"/>
      <c r="IZO106" s="139"/>
      <c r="IZP106" s="143"/>
      <c r="IZQ106" s="163"/>
      <c r="IZR106" s="191"/>
      <c r="IZS106" s="164"/>
      <c r="IZT106" s="163"/>
      <c r="IZV106" s="165"/>
      <c r="IZX106" s="139"/>
      <c r="IZZ106" s="190"/>
      <c r="JAA106" s="141"/>
      <c r="JAB106" s="139"/>
      <c r="JAC106" s="163"/>
      <c r="JAD106" s="163"/>
      <c r="JAE106" s="139"/>
      <c r="JAF106" s="143"/>
      <c r="JAG106" s="163"/>
      <c r="JAH106" s="139"/>
      <c r="JAI106" s="143"/>
      <c r="JAJ106" s="163"/>
      <c r="JAK106" s="139"/>
      <c r="JAL106" s="143"/>
      <c r="JAM106" s="163"/>
      <c r="JAN106" s="139"/>
      <c r="JAO106" s="143"/>
      <c r="JAP106" s="163"/>
      <c r="JAQ106" s="191"/>
      <c r="JAR106" s="164"/>
      <c r="JAS106" s="163"/>
      <c r="JAU106" s="165"/>
      <c r="JAW106" s="139"/>
      <c r="JAY106" s="190"/>
      <c r="JAZ106" s="141"/>
      <c r="JBA106" s="139"/>
      <c r="JBB106" s="163"/>
      <c r="JBC106" s="163"/>
      <c r="JBD106" s="139"/>
      <c r="JBE106" s="143"/>
      <c r="JBF106" s="163"/>
      <c r="JBG106" s="139"/>
      <c r="JBH106" s="143"/>
      <c r="JBI106" s="163"/>
      <c r="JBJ106" s="139"/>
      <c r="JBK106" s="143"/>
      <c r="JBL106" s="163"/>
      <c r="JBM106" s="139"/>
      <c r="JBN106" s="143"/>
      <c r="JBO106" s="163"/>
      <c r="JBP106" s="191"/>
      <c r="JBQ106" s="164"/>
      <c r="JBR106" s="163"/>
      <c r="JBT106" s="165"/>
      <c r="JBV106" s="139"/>
      <c r="JBX106" s="190"/>
      <c r="JBY106" s="141"/>
      <c r="JBZ106" s="139"/>
      <c r="JCA106" s="163"/>
      <c r="JCB106" s="163"/>
      <c r="JCC106" s="139"/>
      <c r="JCD106" s="143"/>
      <c r="JCE106" s="163"/>
      <c r="JCF106" s="139"/>
      <c r="JCG106" s="143"/>
      <c r="JCH106" s="163"/>
      <c r="JCI106" s="139"/>
      <c r="JCJ106" s="143"/>
      <c r="JCK106" s="163"/>
      <c r="JCL106" s="139"/>
      <c r="JCM106" s="143"/>
      <c r="JCN106" s="163"/>
      <c r="JCO106" s="191"/>
      <c r="JCP106" s="164"/>
      <c r="JCQ106" s="163"/>
      <c r="JCS106" s="165"/>
      <c r="JCU106" s="139"/>
      <c r="JCW106" s="190"/>
      <c r="JCX106" s="141"/>
      <c r="JCY106" s="139"/>
      <c r="JCZ106" s="163"/>
      <c r="JDA106" s="163"/>
      <c r="JDB106" s="139"/>
      <c r="JDC106" s="143"/>
      <c r="JDD106" s="163"/>
      <c r="JDE106" s="139"/>
      <c r="JDF106" s="143"/>
      <c r="JDG106" s="163"/>
      <c r="JDH106" s="139"/>
      <c r="JDI106" s="143"/>
      <c r="JDJ106" s="163"/>
      <c r="JDK106" s="139"/>
      <c r="JDL106" s="143"/>
      <c r="JDM106" s="163"/>
      <c r="JDN106" s="191"/>
      <c r="JDO106" s="164"/>
      <c r="JDP106" s="163"/>
      <c r="JDR106" s="165"/>
      <c r="JDT106" s="139"/>
      <c r="JDV106" s="190"/>
      <c r="JDW106" s="141"/>
      <c r="JDX106" s="139"/>
      <c r="JDY106" s="163"/>
      <c r="JDZ106" s="163"/>
      <c r="JEA106" s="139"/>
      <c r="JEB106" s="143"/>
      <c r="JEC106" s="163"/>
      <c r="JED106" s="139"/>
      <c r="JEE106" s="143"/>
      <c r="JEF106" s="163"/>
      <c r="JEG106" s="139"/>
      <c r="JEH106" s="143"/>
      <c r="JEI106" s="163"/>
      <c r="JEJ106" s="139"/>
      <c r="JEK106" s="143"/>
      <c r="JEL106" s="163"/>
      <c r="JEM106" s="191"/>
      <c r="JEN106" s="164"/>
      <c r="JEO106" s="163"/>
      <c r="JEQ106" s="165"/>
      <c r="JES106" s="139"/>
      <c r="JEU106" s="190"/>
      <c r="JEV106" s="141"/>
      <c r="JEW106" s="139"/>
      <c r="JEX106" s="163"/>
      <c r="JEY106" s="163"/>
      <c r="JEZ106" s="139"/>
      <c r="JFA106" s="143"/>
      <c r="JFB106" s="163"/>
      <c r="JFC106" s="139"/>
      <c r="JFD106" s="143"/>
      <c r="JFE106" s="163"/>
      <c r="JFF106" s="139"/>
      <c r="JFG106" s="143"/>
      <c r="JFH106" s="163"/>
      <c r="JFI106" s="139"/>
      <c r="JFJ106" s="143"/>
      <c r="JFK106" s="163"/>
      <c r="JFL106" s="191"/>
      <c r="JFM106" s="164"/>
      <c r="JFN106" s="163"/>
      <c r="JFP106" s="165"/>
      <c r="JFR106" s="139"/>
      <c r="JFT106" s="190"/>
      <c r="JFU106" s="141"/>
      <c r="JFV106" s="139"/>
      <c r="JFW106" s="163"/>
      <c r="JFX106" s="163"/>
      <c r="JFY106" s="139"/>
      <c r="JFZ106" s="143"/>
      <c r="JGA106" s="163"/>
      <c r="JGB106" s="139"/>
      <c r="JGC106" s="143"/>
      <c r="JGD106" s="163"/>
      <c r="JGE106" s="139"/>
      <c r="JGF106" s="143"/>
      <c r="JGG106" s="163"/>
      <c r="JGH106" s="139"/>
      <c r="JGI106" s="143"/>
      <c r="JGJ106" s="163"/>
      <c r="JGK106" s="191"/>
      <c r="JGL106" s="164"/>
      <c r="JGM106" s="163"/>
      <c r="JGO106" s="165"/>
      <c r="JGQ106" s="139"/>
      <c r="JGS106" s="190"/>
      <c r="JGT106" s="141"/>
      <c r="JGU106" s="139"/>
      <c r="JGV106" s="163"/>
      <c r="JGW106" s="163"/>
      <c r="JGX106" s="139"/>
      <c r="JGY106" s="143"/>
      <c r="JGZ106" s="163"/>
      <c r="JHA106" s="139"/>
      <c r="JHB106" s="143"/>
      <c r="JHC106" s="163"/>
      <c r="JHD106" s="139"/>
      <c r="JHE106" s="143"/>
      <c r="JHF106" s="163"/>
      <c r="JHG106" s="139"/>
      <c r="JHH106" s="143"/>
      <c r="JHI106" s="163"/>
      <c r="JHJ106" s="191"/>
      <c r="JHK106" s="164"/>
      <c r="JHL106" s="163"/>
      <c r="JHN106" s="165"/>
      <c r="JHP106" s="139"/>
      <c r="JHR106" s="190"/>
      <c r="JHS106" s="141"/>
      <c r="JHT106" s="139"/>
      <c r="JHU106" s="163"/>
      <c r="JHV106" s="163"/>
      <c r="JHW106" s="139"/>
      <c r="JHX106" s="143"/>
      <c r="JHY106" s="163"/>
      <c r="JHZ106" s="139"/>
      <c r="JIA106" s="143"/>
      <c r="JIB106" s="163"/>
      <c r="JIC106" s="139"/>
      <c r="JID106" s="143"/>
      <c r="JIE106" s="163"/>
      <c r="JIF106" s="139"/>
      <c r="JIG106" s="143"/>
      <c r="JIH106" s="163"/>
      <c r="JII106" s="191"/>
      <c r="JIJ106" s="164"/>
      <c r="JIK106" s="163"/>
      <c r="JIM106" s="165"/>
      <c r="JIO106" s="139"/>
      <c r="JIQ106" s="190"/>
      <c r="JIR106" s="141"/>
      <c r="JIS106" s="139"/>
      <c r="JIT106" s="163"/>
      <c r="JIU106" s="163"/>
      <c r="JIV106" s="139"/>
      <c r="JIW106" s="143"/>
      <c r="JIX106" s="163"/>
      <c r="JIY106" s="139"/>
      <c r="JIZ106" s="143"/>
      <c r="JJA106" s="163"/>
      <c r="JJB106" s="139"/>
      <c r="JJC106" s="143"/>
      <c r="JJD106" s="163"/>
      <c r="JJE106" s="139"/>
      <c r="JJF106" s="143"/>
      <c r="JJG106" s="163"/>
      <c r="JJH106" s="191"/>
      <c r="JJI106" s="164"/>
      <c r="JJJ106" s="163"/>
      <c r="JJL106" s="165"/>
      <c r="JJN106" s="139"/>
      <c r="JJP106" s="190"/>
      <c r="JJQ106" s="141"/>
      <c r="JJR106" s="139"/>
      <c r="JJS106" s="163"/>
      <c r="JJT106" s="163"/>
      <c r="JJU106" s="139"/>
      <c r="JJV106" s="143"/>
      <c r="JJW106" s="163"/>
      <c r="JJX106" s="139"/>
      <c r="JJY106" s="143"/>
      <c r="JJZ106" s="163"/>
      <c r="JKA106" s="139"/>
      <c r="JKB106" s="143"/>
      <c r="JKC106" s="163"/>
      <c r="JKD106" s="139"/>
      <c r="JKE106" s="143"/>
      <c r="JKF106" s="163"/>
      <c r="JKG106" s="191"/>
      <c r="JKH106" s="164"/>
      <c r="JKI106" s="163"/>
      <c r="JKK106" s="165"/>
      <c r="JKM106" s="139"/>
      <c r="JKO106" s="190"/>
      <c r="JKP106" s="141"/>
      <c r="JKQ106" s="139"/>
      <c r="JKR106" s="163"/>
      <c r="JKS106" s="163"/>
      <c r="JKT106" s="139"/>
      <c r="JKU106" s="143"/>
      <c r="JKV106" s="163"/>
      <c r="JKW106" s="139"/>
      <c r="JKX106" s="143"/>
      <c r="JKY106" s="163"/>
      <c r="JKZ106" s="139"/>
      <c r="JLA106" s="143"/>
      <c r="JLB106" s="163"/>
      <c r="JLC106" s="139"/>
      <c r="JLD106" s="143"/>
      <c r="JLE106" s="163"/>
      <c r="JLF106" s="191"/>
      <c r="JLG106" s="164"/>
      <c r="JLH106" s="163"/>
      <c r="JLJ106" s="165"/>
      <c r="JLL106" s="139"/>
      <c r="JLN106" s="190"/>
      <c r="JLO106" s="141"/>
      <c r="JLP106" s="139"/>
      <c r="JLQ106" s="163"/>
      <c r="JLR106" s="163"/>
      <c r="JLS106" s="139"/>
      <c r="JLT106" s="143"/>
      <c r="JLU106" s="163"/>
      <c r="JLV106" s="139"/>
      <c r="JLW106" s="143"/>
      <c r="JLX106" s="163"/>
      <c r="JLY106" s="139"/>
      <c r="JLZ106" s="143"/>
      <c r="JMA106" s="163"/>
      <c r="JMB106" s="139"/>
      <c r="JMC106" s="143"/>
      <c r="JMD106" s="163"/>
      <c r="JME106" s="191"/>
      <c r="JMF106" s="164"/>
      <c r="JMG106" s="163"/>
      <c r="JMI106" s="165"/>
      <c r="JMK106" s="139"/>
      <c r="JMM106" s="190"/>
      <c r="JMN106" s="141"/>
      <c r="JMO106" s="139"/>
      <c r="JMP106" s="163"/>
      <c r="JMQ106" s="163"/>
      <c r="JMR106" s="139"/>
      <c r="JMS106" s="143"/>
      <c r="JMT106" s="163"/>
      <c r="JMU106" s="139"/>
      <c r="JMV106" s="143"/>
      <c r="JMW106" s="163"/>
      <c r="JMX106" s="139"/>
      <c r="JMY106" s="143"/>
      <c r="JMZ106" s="163"/>
      <c r="JNA106" s="139"/>
      <c r="JNB106" s="143"/>
      <c r="JNC106" s="163"/>
      <c r="JND106" s="191"/>
      <c r="JNE106" s="164"/>
      <c r="JNF106" s="163"/>
      <c r="JNH106" s="165"/>
      <c r="JNJ106" s="139"/>
      <c r="JNL106" s="190"/>
      <c r="JNM106" s="141"/>
      <c r="JNN106" s="139"/>
      <c r="JNO106" s="163"/>
      <c r="JNP106" s="163"/>
      <c r="JNQ106" s="139"/>
      <c r="JNR106" s="143"/>
      <c r="JNS106" s="163"/>
      <c r="JNT106" s="139"/>
      <c r="JNU106" s="143"/>
      <c r="JNV106" s="163"/>
      <c r="JNW106" s="139"/>
      <c r="JNX106" s="143"/>
      <c r="JNY106" s="163"/>
      <c r="JNZ106" s="139"/>
      <c r="JOA106" s="143"/>
      <c r="JOB106" s="163"/>
      <c r="JOC106" s="191"/>
      <c r="JOD106" s="164"/>
      <c r="JOE106" s="163"/>
      <c r="JOG106" s="165"/>
      <c r="JOI106" s="139"/>
      <c r="JOK106" s="190"/>
      <c r="JOL106" s="141"/>
      <c r="JOM106" s="139"/>
      <c r="JON106" s="163"/>
      <c r="JOO106" s="163"/>
      <c r="JOP106" s="139"/>
      <c r="JOQ106" s="143"/>
      <c r="JOR106" s="163"/>
      <c r="JOS106" s="139"/>
      <c r="JOT106" s="143"/>
      <c r="JOU106" s="163"/>
      <c r="JOV106" s="139"/>
      <c r="JOW106" s="143"/>
      <c r="JOX106" s="163"/>
      <c r="JOY106" s="139"/>
      <c r="JOZ106" s="143"/>
      <c r="JPA106" s="163"/>
      <c r="JPB106" s="191"/>
      <c r="JPC106" s="164"/>
      <c r="JPD106" s="163"/>
      <c r="JPF106" s="165"/>
      <c r="JPH106" s="139"/>
      <c r="JPJ106" s="190"/>
      <c r="JPK106" s="141"/>
      <c r="JPL106" s="139"/>
      <c r="JPM106" s="163"/>
      <c r="JPN106" s="163"/>
      <c r="JPO106" s="139"/>
      <c r="JPP106" s="143"/>
      <c r="JPQ106" s="163"/>
      <c r="JPR106" s="139"/>
      <c r="JPS106" s="143"/>
      <c r="JPT106" s="163"/>
      <c r="JPU106" s="139"/>
      <c r="JPV106" s="143"/>
      <c r="JPW106" s="163"/>
      <c r="JPX106" s="139"/>
      <c r="JPY106" s="143"/>
      <c r="JPZ106" s="163"/>
      <c r="JQA106" s="191"/>
      <c r="JQB106" s="164"/>
      <c r="JQC106" s="163"/>
      <c r="JQE106" s="165"/>
      <c r="JQG106" s="139"/>
      <c r="JQI106" s="190"/>
      <c r="JQJ106" s="141"/>
      <c r="JQK106" s="139"/>
      <c r="JQL106" s="163"/>
      <c r="JQM106" s="163"/>
      <c r="JQN106" s="139"/>
      <c r="JQO106" s="143"/>
      <c r="JQP106" s="163"/>
      <c r="JQQ106" s="139"/>
      <c r="JQR106" s="143"/>
      <c r="JQS106" s="163"/>
      <c r="JQT106" s="139"/>
      <c r="JQU106" s="143"/>
      <c r="JQV106" s="163"/>
      <c r="JQW106" s="139"/>
      <c r="JQX106" s="143"/>
      <c r="JQY106" s="163"/>
      <c r="JQZ106" s="191"/>
      <c r="JRA106" s="164"/>
      <c r="JRB106" s="163"/>
      <c r="JRD106" s="165"/>
      <c r="JRF106" s="139"/>
      <c r="JRH106" s="190"/>
      <c r="JRI106" s="141"/>
      <c r="JRJ106" s="139"/>
      <c r="JRK106" s="163"/>
      <c r="JRL106" s="163"/>
      <c r="JRM106" s="139"/>
      <c r="JRN106" s="143"/>
      <c r="JRO106" s="163"/>
      <c r="JRP106" s="139"/>
      <c r="JRQ106" s="143"/>
      <c r="JRR106" s="163"/>
      <c r="JRS106" s="139"/>
      <c r="JRT106" s="143"/>
      <c r="JRU106" s="163"/>
      <c r="JRV106" s="139"/>
      <c r="JRW106" s="143"/>
      <c r="JRX106" s="163"/>
      <c r="JRY106" s="191"/>
      <c r="JRZ106" s="164"/>
      <c r="JSA106" s="163"/>
      <c r="JSC106" s="165"/>
      <c r="JSE106" s="139"/>
      <c r="JSG106" s="190"/>
      <c r="JSH106" s="141"/>
      <c r="JSI106" s="139"/>
      <c r="JSJ106" s="163"/>
      <c r="JSK106" s="163"/>
      <c r="JSL106" s="139"/>
      <c r="JSM106" s="143"/>
      <c r="JSN106" s="163"/>
      <c r="JSO106" s="139"/>
      <c r="JSP106" s="143"/>
      <c r="JSQ106" s="163"/>
      <c r="JSR106" s="139"/>
      <c r="JSS106" s="143"/>
      <c r="JST106" s="163"/>
      <c r="JSU106" s="139"/>
      <c r="JSV106" s="143"/>
      <c r="JSW106" s="163"/>
      <c r="JSX106" s="191"/>
      <c r="JSY106" s="164"/>
      <c r="JSZ106" s="163"/>
      <c r="JTB106" s="165"/>
      <c r="JTD106" s="139"/>
      <c r="JTF106" s="190"/>
      <c r="JTG106" s="141"/>
      <c r="JTH106" s="139"/>
      <c r="JTI106" s="163"/>
      <c r="JTJ106" s="163"/>
      <c r="JTK106" s="139"/>
      <c r="JTL106" s="143"/>
      <c r="JTM106" s="163"/>
      <c r="JTN106" s="139"/>
      <c r="JTO106" s="143"/>
      <c r="JTP106" s="163"/>
      <c r="JTQ106" s="139"/>
      <c r="JTR106" s="143"/>
      <c r="JTS106" s="163"/>
      <c r="JTT106" s="139"/>
      <c r="JTU106" s="143"/>
      <c r="JTV106" s="163"/>
      <c r="JTW106" s="191"/>
      <c r="JTX106" s="164"/>
      <c r="JTY106" s="163"/>
      <c r="JUA106" s="165"/>
      <c r="JUC106" s="139"/>
      <c r="JUE106" s="190"/>
      <c r="JUF106" s="141"/>
      <c r="JUG106" s="139"/>
      <c r="JUH106" s="163"/>
      <c r="JUI106" s="163"/>
      <c r="JUJ106" s="139"/>
      <c r="JUK106" s="143"/>
      <c r="JUL106" s="163"/>
      <c r="JUM106" s="139"/>
      <c r="JUN106" s="143"/>
      <c r="JUO106" s="163"/>
      <c r="JUP106" s="139"/>
      <c r="JUQ106" s="143"/>
      <c r="JUR106" s="163"/>
      <c r="JUS106" s="139"/>
      <c r="JUT106" s="143"/>
      <c r="JUU106" s="163"/>
      <c r="JUV106" s="191"/>
      <c r="JUW106" s="164"/>
      <c r="JUX106" s="163"/>
      <c r="JUZ106" s="165"/>
      <c r="JVB106" s="139"/>
      <c r="JVD106" s="190"/>
      <c r="JVE106" s="141"/>
      <c r="JVF106" s="139"/>
      <c r="JVG106" s="163"/>
      <c r="JVH106" s="163"/>
      <c r="JVI106" s="139"/>
      <c r="JVJ106" s="143"/>
      <c r="JVK106" s="163"/>
      <c r="JVL106" s="139"/>
      <c r="JVM106" s="143"/>
      <c r="JVN106" s="163"/>
      <c r="JVO106" s="139"/>
      <c r="JVP106" s="143"/>
      <c r="JVQ106" s="163"/>
      <c r="JVR106" s="139"/>
      <c r="JVS106" s="143"/>
      <c r="JVT106" s="163"/>
      <c r="JVU106" s="191"/>
      <c r="JVV106" s="164"/>
      <c r="JVW106" s="163"/>
      <c r="JVY106" s="165"/>
      <c r="JWA106" s="139"/>
      <c r="JWC106" s="190"/>
      <c r="JWD106" s="141"/>
      <c r="JWE106" s="139"/>
      <c r="JWF106" s="163"/>
      <c r="JWG106" s="163"/>
      <c r="JWH106" s="139"/>
      <c r="JWI106" s="143"/>
      <c r="JWJ106" s="163"/>
      <c r="JWK106" s="139"/>
      <c r="JWL106" s="143"/>
      <c r="JWM106" s="163"/>
      <c r="JWN106" s="139"/>
      <c r="JWO106" s="143"/>
      <c r="JWP106" s="163"/>
      <c r="JWQ106" s="139"/>
      <c r="JWR106" s="143"/>
      <c r="JWS106" s="163"/>
      <c r="JWT106" s="191"/>
      <c r="JWU106" s="164"/>
      <c r="JWV106" s="163"/>
      <c r="JWX106" s="165"/>
      <c r="JWZ106" s="139"/>
      <c r="JXB106" s="190"/>
      <c r="JXC106" s="141"/>
      <c r="JXD106" s="139"/>
      <c r="JXE106" s="163"/>
      <c r="JXF106" s="163"/>
      <c r="JXG106" s="139"/>
      <c r="JXH106" s="143"/>
      <c r="JXI106" s="163"/>
      <c r="JXJ106" s="139"/>
      <c r="JXK106" s="143"/>
      <c r="JXL106" s="163"/>
      <c r="JXM106" s="139"/>
      <c r="JXN106" s="143"/>
      <c r="JXO106" s="163"/>
      <c r="JXP106" s="139"/>
      <c r="JXQ106" s="143"/>
      <c r="JXR106" s="163"/>
      <c r="JXS106" s="191"/>
      <c r="JXT106" s="164"/>
      <c r="JXU106" s="163"/>
      <c r="JXW106" s="165"/>
      <c r="JXY106" s="139"/>
      <c r="JYA106" s="190"/>
      <c r="JYB106" s="141"/>
      <c r="JYC106" s="139"/>
      <c r="JYD106" s="163"/>
      <c r="JYE106" s="163"/>
      <c r="JYF106" s="139"/>
      <c r="JYG106" s="143"/>
      <c r="JYH106" s="163"/>
      <c r="JYI106" s="139"/>
      <c r="JYJ106" s="143"/>
      <c r="JYK106" s="163"/>
      <c r="JYL106" s="139"/>
      <c r="JYM106" s="143"/>
      <c r="JYN106" s="163"/>
      <c r="JYO106" s="139"/>
      <c r="JYP106" s="143"/>
      <c r="JYQ106" s="163"/>
      <c r="JYR106" s="191"/>
      <c r="JYS106" s="164"/>
      <c r="JYT106" s="163"/>
      <c r="JYV106" s="165"/>
      <c r="JYX106" s="139"/>
      <c r="JYZ106" s="190"/>
      <c r="JZA106" s="141"/>
      <c r="JZB106" s="139"/>
      <c r="JZC106" s="163"/>
      <c r="JZD106" s="163"/>
      <c r="JZE106" s="139"/>
      <c r="JZF106" s="143"/>
      <c r="JZG106" s="163"/>
      <c r="JZH106" s="139"/>
      <c r="JZI106" s="143"/>
      <c r="JZJ106" s="163"/>
      <c r="JZK106" s="139"/>
      <c r="JZL106" s="143"/>
      <c r="JZM106" s="163"/>
      <c r="JZN106" s="139"/>
      <c r="JZO106" s="143"/>
      <c r="JZP106" s="163"/>
      <c r="JZQ106" s="191"/>
      <c r="JZR106" s="164"/>
      <c r="JZS106" s="163"/>
      <c r="JZU106" s="165"/>
      <c r="JZW106" s="139"/>
      <c r="JZY106" s="190"/>
      <c r="JZZ106" s="141"/>
      <c r="KAA106" s="139"/>
      <c r="KAB106" s="163"/>
      <c r="KAC106" s="163"/>
      <c r="KAD106" s="139"/>
      <c r="KAE106" s="143"/>
      <c r="KAF106" s="163"/>
      <c r="KAG106" s="139"/>
      <c r="KAH106" s="143"/>
      <c r="KAI106" s="163"/>
      <c r="KAJ106" s="139"/>
      <c r="KAK106" s="143"/>
      <c r="KAL106" s="163"/>
      <c r="KAM106" s="139"/>
      <c r="KAN106" s="143"/>
      <c r="KAO106" s="163"/>
      <c r="KAP106" s="191"/>
      <c r="KAQ106" s="164"/>
      <c r="KAR106" s="163"/>
      <c r="KAT106" s="165"/>
      <c r="KAV106" s="139"/>
      <c r="KAX106" s="190"/>
      <c r="KAY106" s="141"/>
      <c r="KAZ106" s="139"/>
      <c r="KBA106" s="163"/>
      <c r="KBB106" s="163"/>
      <c r="KBC106" s="139"/>
      <c r="KBD106" s="143"/>
      <c r="KBE106" s="163"/>
      <c r="KBF106" s="139"/>
      <c r="KBG106" s="143"/>
      <c r="KBH106" s="163"/>
      <c r="KBI106" s="139"/>
      <c r="KBJ106" s="143"/>
      <c r="KBK106" s="163"/>
      <c r="KBL106" s="139"/>
      <c r="KBM106" s="143"/>
      <c r="KBN106" s="163"/>
      <c r="KBO106" s="191"/>
      <c r="KBP106" s="164"/>
      <c r="KBQ106" s="163"/>
      <c r="KBS106" s="165"/>
      <c r="KBU106" s="139"/>
      <c r="KBW106" s="190"/>
      <c r="KBX106" s="141"/>
      <c r="KBY106" s="139"/>
      <c r="KBZ106" s="163"/>
      <c r="KCA106" s="163"/>
      <c r="KCB106" s="139"/>
      <c r="KCC106" s="143"/>
      <c r="KCD106" s="163"/>
      <c r="KCE106" s="139"/>
      <c r="KCF106" s="143"/>
      <c r="KCG106" s="163"/>
      <c r="KCH106" s="139"/>
      <c r="KCI106" s="143"/>
      <c r="KCJ106" s="163"/>
      <c r="KCK106" s="139"/>
      <c r="KCL106" s="143"/>
      <c r="KCM106" s="163"/>
      <c r="KCN106" s="191"/>
      <c r="KCO106" s="164"/>
      <c r="KCP106" s="163"/>
      <c r="KCR106" s="165"/>
      <c r="KCT106" s="139"/>
      <c r="KCV106" s="190"/>
      <c r="KCW106" s="141"/>
      <c r="KCX106" s="139"/>
      <c r="KCY106" s="163"/>
      <c r="KCZ106" s="163"/>
      <c r="KDA106" s="139"/>
      <c r="KDB106" s="143"/>
      <c r="KDC106" s="163"/>
      <c r="KDD106" s="139"/>
      <c r="KDE106" s="143"/>
      <c r="KDF106" s="163"/>
      <c r="KDG106" s="139"/>
      <c r="KDH106" s="143"/>
      <c r="KDI106" s="163"/>
      <c r="KDJ106" s="139"/>
      <c r="KDK106" s="143"/>
      <c r="KDL106" s="163"/>
      <c r="KDM106" s="191"/>
      <c r="KDN106" s="164"/>
      <c r="KDO106" s="163"/>
      <c r="KDQ106" s="165"/>
      <c r="KDS106" s="139"/>
      <c r="KDU106" s="190"/>
      <c r="KDV106" s="141"/>
      <c r="KDW106" s="139"/>
      <c r="KDX106" s="163"/>
      <c r="KDY106" s="163"/>
      <c r="KDZ106" s="139"/>
      <c r="KEA106" s="143"/>
      <c r="KEB106" s="163"/>
      <c r="KEC106" s="139"/>
      <c r="KED106" s="143"/>
      <c r="KEE106" s="163"/>
      <c r="KEF106" s="139"/>
      <c r="KEG106" s="143"/>
      <c r="KEH106" s="163"/>
      <c r="KEI106" s="139"/>
      <c r="KEJ106" s="143"/>
      <c r="KEK106" s="163"/>
      <c r="KEL106" s="191"/>
      <c r="KEM106" s="164"/>
      <c r="KEN106" s="163"/>
      <c r="KEP106" s="165"/>
      <c r="KER106" s="139"/>
      <c r="KET106" s="190"/>
      <c r="KEU106" s="141"/>
      <c r="KEV106" s="139"/>
      <c r="KEW106" s="163"/>
      <c r="KEX106" s="163"/>
      <c r="KEY106" s="139"/>
      <c r="KEZ106" s="143"/>
      <c r="KFA106" s="163"/>
      <c r="KFB106" s="139"/>
      <c r="KFC106" s="143"/>
      <c r="KFD106" s="163"/>
      <c r="KFE106" s="139"/>
      <c r="KFF106" s="143"/>
      <c r="KFG106" s="163"/>
      <c r="KFH106" s="139"/>
      <c r="KFI106" s="143"/>
      <c r="KFJ106" s="163"/>
      <c r="KFK106" s="191"/>
      <c r="KFL106" s="164"/>
      <c r="KFM106" s="163"/>
      <c r="KFO106" s="165"/>
      <c r="KFQ106" s="139"/>
      <c r="KFS106" s="190"/>
      <c r="KFT106" s="141"/>
      <c r="KFU106" s="139"/>
      <c r="KFV106" s="163"/>
      <c r="KFW106" s="163"/>
      <c r="KFX106" s="139"/>
      <c r="KFY106" s="143"/>
      <c r="KFZ106" s="163"/>
      <c r="KGA106" s="139"/>
      <c r="KGB106" s="143"/>
      <c r="KGC106" s="163"/>
      <c r="KGD106" s="139"/>
      <c r="KGE106" s="143"/>
      <c r="KGF106" s="163"/>
      <c r="KGG106" s="139"/>
      <c r="KGH106" s="143"/>
      <c r="KGI106" s="163"/>
      <c r="KGJ106" s="191"/>
      <c r="KGK106" s="164"/>
      <c r="KGL106" s="163"/>
      <c r="KGN106" s="165"/>
      <c r="KGP106" s="139"/>
      <c r="KGR106" s="190"/>
      <c r="KGS106" s="141"/>
      <c r="KGT106" s="139"/>
      <c r="KGU106" s="163"/>
      <c r="KGV106" s="163"/>
      <c r="KGW106" s="139"/>
      <c r="KGX106" s="143"/>
      <c r="KGY106" s="163"/>
      <c r="KGZ106" s="139"/>
      <c r="KHA106" s="143"/>
      <c r="KHB106" s="163"/>
      <c r="KHC106" s="139"/>
      <c r="KHD106" s="143"/>
      <c r="KHE106" s="163"/>
      <c r="KHF106" s="139"/>
      <c r="KHG106" s="143"/>
      <c r="KHH106" s="163"/>
      <c r="KHI106" s="191"/>
      <c r="KHJ106" s="164"/>
      <c r="KHK106" s="163"/>
      <c r="KHM106" s="165"/>
      <c r="KHO106" s="139"/>
      <c r="KHQ106" s="190"/>
      <c r="KHR106" s="141"/>
      <c r="KHS106" s="139"/>
      <c r="KHT106" s="163"/>
      <c r="KHU106" s="163"/>
      <c r="KHV106" s="139"/>
      <c r="KHW106" s="143"/>
      <c r="KHX106" s="163"/>
      <c r="KHY106" s="139"/>
      <c r="KHZ106" s="143"/>
      <c r="KIA106" s="163"/>
      <c r="KIB106" s="139"/>
      <c r="KIC106" s="143"/>
      <c r="KID106" s="163"/>
      <c r="KIE106" s="139"/>
      <c r="KIF106" s="143"/>
      <c r="KIG106" s="163"/>
      <c r="KIH106" s="191"/>
      <c r="KII106" s="164"/>
      <c r="KIJ106" s="163"/>
      <c r="KIL106" s="165"/>
      <c r="KIN106" s="139"/>
      <c r="KIP106" s="190"/>
      <c r="KIQ106" s="141"/>
      <c r="KIR106" s="139"/>
      <c r="KIS106" s="163"/>
      <c r="KIT106" s="163"/>
      <c r="KIU106" s="139"/>
      <c r="KIV106" s="143"/>
      <c r="KIW106" s="163"/>
      <c r="KIX106" s="139"/>
      <c r="KIY106" s="143"/>
      <c r="KIZ106" s="163"/>
      <c r="KJA106" s="139"/>
      <c r="KJB106" s="143"/>
      <c r="KJC106" s="163"/>
      <c r="KJD106" s="139"/>
      <c r="KJE106" s="143"/>
      <c r="KJF106" s="163"/>
      <c r="KJG106" s="191"/>
      <c r="KJH106" s="164"/>
      <c r="KJI106" s="163"/>
      <c r="KJK106" s="165"/>
      <c r="KJM106" s="139"/>
      <c r="KJO106" s="190"/>
      <c r="KJP106" s="141"/>
      <c r="KJQ106" s="139"/>
      <c r="KJR106" s="163"/>
      <c r="KJS106" s="163"/>
      <c r="KJT106" s="139"/>
      <c r="KJU106" s="143"/>
      <c r="KJV106" s="163"/>
      <c r="KJW106" s="139"/>
      <c r="KJX106" s="143"/>
      <c r="KJY106" s="163"/>
      <c r="KJZ106" s="139"/>
      <c r="KKA106" s="143"/>
      <c r="KKB106" s="163"/>
      <c r="KKC106" s="139"/>
      <c r="KKD106" s="143"/>
      <c r="KKE106" s="163"/>
      <c r="KKF106" s="191"/>
      <c r="KKG106" s="164"/>
      <c r="KKH106" s="163"/>
      <c r="KKJ106" s="165"/>
      <c r="KKL106" s="139"/>
      <c r="KKN106" s="190"/>
      <c r="KKO106" s="141"/>
      <c r="KKP106" s="139"/>
      <c r="KKQ106" s="163"/>
      <c r="KKR106" s="163"/>
      <c r="KKS106" s="139"/>
      <c r="KKT106" s="143"/>
      <c r="KKU106" s="163"/>
      <c r="KKV106" s="139"/>
      <c r="KKW106" s="143"/>
      <c r="KKX106" s="163"/>
      <c r="KKY106" s="139"/>
      <c r="KKZ106" s="143"/>
      <c r="KLA106" s="163"/>
      <c r="KLB106" s="139"/>
      <c r="KLC106" s="143"/>
      <c r="KLD106" s="163"/>
      <c r="KLE106" s="191"/>
      <c r="KLF106" s="164"/>
      <c r="KLG106" s="163"/>
      <c r="KLI106" s="165"/>
      <c r="KLK106" s="139"/>
      <c r="KLM106" s="190"/>
      <c r="KLN106" s="141"/>
      <c r="KLO106" s="139"/>
      <c r="KLP106" s="163"/>
      <c r="KLQ106" s="163"/>
      <c r="KLR106" s="139"/>
      <c r="KLS106" s="143"/>
      <c r="KLT106" s="163"/>
      <c r="KLU106" s="139"/>
      <c r="KLV106" s="143"/>
      <c r="KLW106" s="163"/>
      <c r="KLX106" s="139"/>
      <c r="KLY106" s="143"/>
      <c r="KLZ106" s="163"/>
      <c r="KMA106" s="139"/>
      <c r="KMB106" s="143"/>
      <c r="KMC106" s="163"/>
      <c r="KMD106" s="191"/>
      <c r="KME106" s="164"/>
      <c r="KMF106" s="163"/>
      <c r="KMH106" s="165"/>
      <c r="KMJ106" s="139"/>
      <c r="KML106" s="190"/>
      <c r="KMM106" s="141"/>
      <c r="KMN106" s="139"/>
      <c r="KMO106" s="163"/>
      <c r="KMP106" s="163"/>
      <c r="KMQ106" s="139"/>
      <c r="KMR106" s="143"/>
      <c r="KMS106" s="163"/>
      <c r="KMT106" s="139"/>
      <c r="KMU106" s="143"/>
      <c r="KMV106" s="163"/>
      <c r="KMW106" s="139"/>
      <c r="KMX106" s="143"/>
      <c r="KMY106" s="163"/>
      <c r="KMZ106" s="139"/>
      <c r="KNA106" s="143"/>
      <c r="KNB106" s="163"/>
      <c r="KNC106" s="191"/>
      <c r="KND106" s="164"/>
      <c r="KNE106" s="163"/>
      <c r="KNG106" s="165"/>
      <c r="KNI106" s="139"/>
      <c r="KNK106" s="190"/>
      <c r="KNL106" s="141"/>
      <c r="KNM106" s="139"/>
      <c r="KNN106" s="163"/>
      <c r="KNO106" s="163"/>
      <c r="KNP106" s="139"/>
      <c r="KNQ106" s="143"/>
      <c r="KNR106" s="163"/>
      <c r="KNS106" s="139"/>
      <c r="KNT106" s="143"/>
      <c r="KNU106" s="163"/>
      <c r="KNV106" s="139"/>
      <c r="KNW106" s="143"/>
      <c r="KNX106" s="163"/>
      <c r="KNY106" s="139"/>
      <c r="KNZ106" s="143"/>
      <c r="KOA106" s="163"/>
      <c r="KOB106" s="191"/>
      <c r="KOC106" s="164"/>
      <c r="KOD106" s="163"/>
      <c r="KOF106" s="165"/>
      <c r="KOH106" s="139"/>
      <c r="KOJ106" s="190"/>
      <c r="KOK106" s="141"/>
      <c r="KOL106" s="139"/>
      <c r="KOM106" s="163"/>
      <c r="KON106" s="163"/>
      <c r="KOO106" s="139"/>
      <c r="KOP106" s="143"/>
      <c r="KOQ106" s="163"/>
      <c r="KOR106" s="139"/>
      <c r="KOS106" s="143"/>
      <c r="KOT106" s="163"/>
      <c r="KOU106" s="139"/>
      <c r="KOV106" s="143"/>
      <c r="KOW106" s="163"/>
      <c r="KOX106" s="139"/>
      <c r="KOY106" s="143"/>
      <c r="KOZ106" s="163"/>
      <c r="KPA106" s="191"/>
      <c r="KPB106" s="164"/>
      <c r="KPC106" s="163"/>
      <c r="KPE106" s="165"/>
      <c r="KPG106" s="139"/>
      <c r="KPI106" s="190"/>
      <c r="KPJ106" s="141"/>
      <c r="KPK106" s="139"/>
      <c r="KPL106" s="163"/>
      <c r="KPM106" s="163"/>
      <c r="KPN106" s="139"/>
      <c r="KPO106" s="143"/>
      <c r="KPP106" s="163"/>
      <c r="KPQ106" s="139"/>
      <c r="KPR106" s="143"/>
      <c r="KPS106" s="163"/>
      <c r="KPT106" s="139"/>
      <c r="KPU106" s="143"/>
      <c r="KPV106" s="163"/>
      <c r="KPW106" s="139"/>
      <c r="KPX106" s="143"/>
      <c r="KPY106" s="163"/>
      <c r="KPZ106" s="191"/>
      <c r="KQA106" s="164"/>
      <c r="KQB106" s="163"/>
      <c r="KQD106" s="165"/>
      <c r="KQF106" s="139"/>
      <c r="KQH106" s="190"/>
      <c r="KQI106" s="141"/>
      <c r="KQJ106" s="139"/>
      <c r="KQK106" s="163"/>
      <c r="KQL106" s="163"/>
      <c r="KQM106" s="139"/>
      <c r="KQN106" s="143"/>
      <c r="KQO106" s="163"/>
      <c r="KQP106" s="139"/>
      <c r="KQQ106" s="143"/>
      <c r="KQR106" s="163"/>
      <c r="KQS106" s="139"/>
      <c r="KQT106" s="143"/>
      <c r="KQU106" s="163"/>
      <c r="KQV106" s="139"/>
      <c r="KQW106" s="143"/>
      <c r="KQX106" s="163"/>
      <c r="KQY106" s="191"/>
      <c r="KQZ106" s="164"/>
      <c r="KRA106" s="163"/>
      <c r="KRC106" s="165"/>
      <c r="KRE106" s="139"/>
      <c r="KRG106" s="190"/>
      <c r="KRH106" s="141"/>
      <c r="KRI106" s="139"/>
      <c r="KRJ106" s="163"/>
      <c r="KRK106" s="163"/>
      <c r="KRL106" s="139"/>
      <c r="KRM106" s="143"/>
      <c r="KRN106" s="163"/>
      <c r="KRO106" s="139"/>
      <c r="KRP106" s="143"/>
      <c r="KRQ106" s="163"/>
      <c r="KRR106" s="139"/>
      <c r="KRS106" s="143"/>
      <c r="KRT106" s="163"/>
      <c r="KRU106" s="139"/>
      <c r="KRV106" s="143"/>
      <c r="KRW106" s="163"/>
      <c r="KRX106" s="191"/>
      <c r="KRY106" s="164"/>
      <c r="KRZ106" s="163"/>
      <c r="KSB106" s="165"/>
      <c r="KSD106" s="139"/>
      <c r="KSF106" s="190"/>
      <c r="KSG106" s="141"/>
      <c r="KSH106" s="139"/>
      <c r="KSI106" s="163"/>
      <c r="KSJ106" s="163"/>
      <c r="KSK106" s="139"/>
      <c r="KSL106" s="143"/>
      <c r="KSM106" s="163"/>
      <c r="KSN106" s="139"/>
      <c r="KSO106" s="143"/>
      <c r="KSP106" s="163"/>
      <c r="KSQ106" s="139"/>
      <c r="KSR106" s="143"/>
      <c r="KSS106" s="163"/>
      <c r="KST106" s="139"/>
      <c r="KSU106" s="143"/>
      <c r="KSV106" s="163"/>
      <c r="KSW106" s="191"/>
      <c r="KSX106" s="164"/>
      <c r="KSY106" s="163"/>
      <c r="KTA106" s="165"/>
      <c r="KTC106" s="139"/>
      <c r="KTE106" s="190"/>
      <c r="KTF106" s="141"/>
      <c r="KTG106" s="139"/>
      <c r="KTH106" s="163"/>
      <c r="KTI106" s="163"/>
      <c r="KTJ106" s="139"/>
      <c r="KTK106" s="143"/>
      <c r="KTL106" s="163"/>
      <c r="KTM106" s="139"/>
      <c r="KTN106" s="143"/>
      <c r="KTO106" s="163"/>
      <c r="KTP106" s="139"/>
      <c r="KTQ106" s="143"/>
      <c r="KTR106" s="163"/>
      <c r="KTS106" s="139"/>
      <c r="KTT106" s="143"/>
      <c r="KTU106" s="163"/>
      <c r="KTV106" s="191"/>
      <c r="KTW106" s="164"/>
      <c r="KTX106" s="163"/>
      <c r="KTZ106" s="165"/>
      <c r="KUB106" s="139"/>
      <c r="KUD106" s="190"/>
      <c r="KUE106" s="141"/>
      <c r="KUF106" s="139"/>
      <c r="KUG106" s="163"/>
      <c r="KUH106" s="163"/>
      <c r="KUI106" s="139"/>
      <c r="KUJ106" s="143"/>
      <c r="KUK106" s="163"/>
      <c r="KUL106" s="139"/>
      <c r="KUM106" s="143"/>
      <c r="KUN106" s="163"/>
      <c r="KUO106" s="139"/>
      <c r="KUP106" s="143"/>
      <c r="KUQ106" s="163"/>
      <c r="KUR106" s="139"/>
      <c r="KUS106" s="143"/>
      <c r="KUT106" s="163"/>
      <c r="KUU106" s="191"/>
      <c r="KUV106" s="164"/>
      <c r="KUW106" s="163"/>
      <c r="KUY106" s="165"/>
      <c r="KVA106" s="139"/>
      <c r="KVC106" s="190"/>
      <c r="KVD106" s="141"/>
      <c r="KVE106" s="139"/>
      <c r="KVF106" s="163"/>
      <c r="KVG106" s="163"/>
      <c r="KVH106" s="139"/>
      <c r="KVI106" s="143"/>
      <c r="KVJ106" s="163"/>
      <c r="KVK106" s="139"/>
      <c r="KVL106" s="143"/>
      <c r="KVM106" s="163"/>
      <c r="KVN106" s="139"/>
      <c r="KVO106" s="143"/>
      <c r="KVP106" s="163"/>
      <c r="KVQ106" s="139"/>
      <c r="KVR106" s="143"/>
      <c r="KVS106" s="163"/>
      <c r="KVT106" s="191"/>
      <c r="KVU106" s="164"/>
      <c r="KVV106" s="163"/>
      <c r="KVX106" s="165"/>
      <c r="KVZ106" s="139"/>
      <c r="KWB106" s="190"/>
      <c r="KWC106" s="141"/>
      <c r="KWD106" s="139"/>
      <c r="KWE106" s="163"/>
      <c r="KWF106" s="163"/>
      <c r="KWG106" s="139"/>
      <c r="KWH106" s="143"/>
      <c r="KWI106" s="163"/>
      <c r="KWJ106" s="139"/>
      <c r="KWK106" s="143"/>
      <c r="KWL106" s="163"/>
      <c r="KWM106" s="139"/>
      <c r="KWN106" s="143"/>
      <c r="KWO106" s="163"/>
      <c r="KWP106" s="139"/>
      <c r="KWQ106" s="143"/>
      <c r="KWR106" s="163"/>
      <c r="KWS106" s="191"/>
      <c r="KWT106" s="164"/>
      <c r="KWU106" s="163"/>
      <c r="KWW106" s="165"/>
      <c r="KWY106" s="139"/>
      <c r="KXA106" s="190"/>
      <c r="KXB106" s="141"/>
      <c r="KXC106" s="139"/>
      <c r="KXD106" s="163"/>
      <c r="KXE106" s="163"/>
      <c r="KXF106" s="139"/>
      <c r="KXG106" s="143"/>
      <c r="KXH106" s="163"/>
      <c r="KXI106" s="139"/>
      <c r="KXJ106" s="143"/>
      <c r="KXK106" s="163"/>
      <c r="KXL106" s="139"/>
      <c r="KXM106" s="143"/>
      <c r="KXN106" s="163"/>
      <c r="KXO106" s="139"/>
      <c r="KXP106" s="143"/>
      <c r="KXQ106" s="163"/>
      <c r="KXR106" s="191"/>
      <c r="KXS106" s="164"/>
      <c r="KXT106" s="163"/>
      <c r="KXV106" s="165"/>
      <c r="KXX106" s="139"/>
      <c r="KXZ106" s="190"/>
      <c r="KYA106" s="141"/>
      <c r="KYB106" s="139"/>
      <c r="KYC106" s="163"/>
      <c r="KYD106" s="163"/>
      <c r="KYE106" s="139"/>
      <c r="KYF106" s="143"/>
      <c r="KYG106" s="163"/>
      <c r="KYH106" s="139"/>
      <c r="KYI106" s="143"/>
      <c r="KYJ106" s="163"/>
      <c r="KYK106" s="139"/>
      <c r="KYL106" s="143"/>
      <c r="KYM106" s="163"/>
      <c r="KYN106" s="139"/>
      <c r="KYO106" s="143"/>
      <c r="KYP106" s="163"/>
      <c r="KYQ106" s="191"/>
      <c r="KYR106" s="164"/>
      <c r="KYS106" s="163"/>
      <c r="KYU106" s="165"/>
      <c r="KYW106" s="139"/>
      <c r="KYY106" s="190"/>
      <c r="KYZ106" s="141"/>
      <c r="KZA106" s="139"/>
      <c r="KZB106" s="163"/>
      <c r="KZC106" s="163"/>
      <c r="KZD106" s="139"/>
      <c r="KZE106" s="143"/>
      <c r="KZF106" s="163"/>
      <c r="KZG106" s="139"/>
      <c r="KZH106" s="143"/>
      <c r="KZI106" s="163"/>
      <c r="KZJ106" s="139"/>
      <c r="KZK106" s="143"/>
      <c r="KZL106" s="163"/>
      <c r="KZM106" s="139"/>
      <c r="KZN106" s="143"/>
      <c r="KZO106" s="163"/>
      <c r="KZP106" s="191"/>
      <c r="KZQ106" s="164"/>
      <c r="KZR106" s="163"/>
      <c r="KZT106" s="165"/>
      <c r="KZV106" s="139"/>
      <c r="KZX106" s="190"/>
      <c r="KZY106" s="141"/>
      <c r="KZZ106" s="139"/>
      <c r="LAA106" s="163"/>
      <c r="LAB106" s="163"/>
      <c r="LAC106" s="139"/>
      <c r="LAD106" s="143"/>
      <c r="LAE106" s="163"/>
      <c r="LAF106" s="139"/>
      <c r="LAG106" s="143"/>
      <c r="LAH106" s="163"/>
      <c r="LAI106" s="139"/>
      <c r="LAJ106" s="143"/>
      <c r="LAK106" s="163"/>
      <c r="LAL106" s="139"/>
      <c r="LAM106" s="143"/>
      <c r="LAN106" s="163"/>
      <c r="LAO106" s="191"/>
      <c r="LAP106" s="164"/>
      <c r="LAQ106" s="163"/>
      <c r="LAS106" s="165"/>
      <c r="LAU106" s="139"/>
      <c r="LAW106" s="190"/>
      <c r="LAX106" s="141"/>
      <c r="LAY106" s="139"/>
      <c r="LAZ106" s="163"/>
      <c r="LBA106" s="163"/>
      <c r="LBB106" s="139"/>
      <c r="LBC106" s="143"/>
      <c r="LBD106" s="163"/>
      <c r="LBE106" s="139"/>
      <c r="LBF106" s="143"/>
      <c r="LBG106" s="163"/>
      <c r="LBH106" s="139"/>
      <c r="LBI106" s="143"/>
      <c r="LBJ106" s="163"/>
      <c r="LBK106" s="139"/>
      <c r="LBL106" s="143"/>
      <c r="LBM106" s="163"/>
      <c r="LBN106" s="191"/>
      <c r="LBO106" s="164"/>
      <c r="LBP106" s="163"/>
      <c r="LBR106" s="165"/>
      <c r="LBT106" s="139"/>
      <c r="LBV106" s="190"/>
      <c r="LBW106" s="141"/>
      <c r="LBX106" s="139"/>
      <c r="LBY106" s="163"/>
      <c r="LBZ106" s="163"/>
      <c r="LCA106" s="139"/>
      <c r="LCB106" s="143"/>
      <c r="LCC106" s="163"/>
      <c r="LCD106" s="139"/>
      <c r="LCE106" s="143"/>
      <c r="LCF106" s="163"/>
      <c r="LCG106" s="139"/>
      <c r="LCH106" s="143"/>
      <c r="LCI106" s="163"/>
      <c r="LCJ106" s="139"/>
      <c r="LCK106" s="143"/>
      <c r="LCL106" s="163"/>
      <c r="LCM106" s="191"/>
      <c r="LCN106" s="164"/>
      <c r="LCO106" s="163"/>
      <c r="LCQ106" s="165"/>
      <c r="LCS106" s="139"/>
      <c r="LCU106" s="190"/>
      <c r="LCV106" s="141"/>
      <c r="LCW106" s="139"/>
      <c r="LCX106" s="163"/>
      <c r="LCY106" s="163"/>
      <c r="LCZ106" s="139"/>
      <c r="LDA106" s="143"/>
      <c r="LDB106" s="163"/>
      <c r="LDC106" s="139"/>
      <c r="LDD106" s="143"/>
      <c r="LDE106" s="163"/>
      <c r="LDF106" s="139"/>
      <c r="LDG106" s="143"/>
      <c r="LDH106" s="163"/>
      <c r="LDI106" s="139"/>
      <c r="LDJ106" s="143"/>
      <c r="LDK106" s="163"/>
      <c r="LDL106" s="191"/>
      <c r="LDM106" s="164"/>
      <c r="LDN106" s="163"/>
      <c r="LDP106" s="165"/>
      <c r="LDR106" s="139"/>
      <c r="LDT106" s="190"/>
      <c r="LDU106" s="141"/>
      <c r="LDV106" s="139"/>
      <c r="LDW106" s="163"/>
      <c r="LDX106" s="163"/>
      <c r="LDY106" s="139"/>
      <c r="LDZ106" s="143"/>
      <c r="LEA106" s="163"/>
      <c r="LEB106" s="139"/>
      <c r="LEC106" s="143"/>
      <c r="LED106" s="163"/>
      <c r="LEE106" s="139"/>
      <c r="LEF106" s="143"/>
      <c r="LEG106" s="163"/>
      <c r="LEH106" s="139"/>
      <c r="LEI106" s="143"/>
      <c r="LEJ106" s="163"/>
      <c r="LEK106" s="191"/>
      <c r="LEL106" s="164"/>
      <c r="LEM106" s="163"/>
      <c r="LEO106" s="165"/>
      <c r="LEQ106" s="139"/>
      <c r="LES106" s="190"/>
      <c r="LET106" s="141"/>
      <c r="LEU106" s="139"/>
      <c r="LEV106" s="163"/>
      <c r="LEW106" s="163"/>
      <c r="LEX106" s="139"/>
      <c r="LEY106" s="143"/>
      <c r="LEZ106" s="163"/>
      <c r="LFA106" s="139"/>
      <c r="LFB106" s="143"/>
      <c r="LFC106" s="163"/>
      <c r="LFD106" s="139"/>
      <c r="LFE106" s="143"/>
      <c r="LFF106" s="163"/>
      <c r="LFG106" s="139"/>
      <c r="LFH106" s="143"/>
      <c r="LFI106" s="163"/>
      <c r="LFJ106" s="191"/>
      <c r="LFK106" s="164"/>
      <c r="LFL106" s="163"/>
      <c r="LFN106" s="165"/>
      <c r="LFP106" s="139"/>
      <c r="LFR106" s="190"/>
      <c r="LFS106" s="141"/>
      <c r="LFT106" s="139"/>
      <c r="LFU106" s="163"/>
      <c r="LFV106" s="163"/>
      <c r="LFW106" s="139"/>
      <c r="LFX106" s="143"/>
      <c r="LFY106" s="163"/>
      <c r="LFZ106" s="139"/>
      <c r="LGA106" s="143"/>
      <c r="LGB106" s="163"/>
      <c r="LGC106" s="139"/>
      <c r="LGD106" s="143"/>
      <c r="LGE106" s="163"/>
      <c r="LGF106" s="139"/>
      <c r="LGG106" s="143"/>
      <c r="LGH106" s="163"/>
      <c r="LGI106" s="191"/>
      <c r="LGJ106" s="164"/>
      <c r="LGK106" s="163"/>
      <c r="LGM106" s="165"/>
      <c r="LGO106" s="139"/>
      <c r="LGQ106" s="190"/>
      <c r="LGR106" s="141"/>
      <c r="LGS106" s="139"/>
      <c r="LGT106" s="163"/>
      <c r="LGU106" s="163"/>
      <c r="LGV106" s="139"/>
      <c r="LGW106" s="143"/>
      <c r="LGX106" s="163"/>
      <c r="LGY106" s="139"/>
      <c r="LGZ106" s="143"/>
      <c r="LHA106" s="163"/>
      <c r="LHB106" s="139"/>
      <c r="LHC106" s="143"/>
      <c r="LHD106" s="163"/>
      <c r="LHE106" s="139"/>
      <c r="LHF106" s="143"/>
      <c r="LHG106" s="163"/>
      <c r="LHH106" s="191"/>
      <c r="LHI106" s="164"/>
      <c r="LHJ106" s="163"/>
      <c r="LHL106" s="165"/>
      <c r="LHN106" s="139"/>
      <c r="LHP106" s="190"/>
      <c r="LHQ106" s="141"/>
      <c r="LHR106" s="139"/>
      <c r="LHS106" s="163"/>
      <c r="LHT106" s="163"/>
      <c r="LHU106" s="139"/>
      <c r="LHV106" s="143"/>
      <c r="LHW106" s="163"/>
      <c r="LHX106" s="139"/>
      <c r="LHY106" s="143"/>
      <c r="LHZ106" s="163"/>
      <c r="LIA106" s="139"/>
      <c r="LIB106" s="143"/>
      <c r="LIC106" s="163"/>
      <c r="LID106" s="139"/>
      <c r="LIE106" s="143"/>
      <c r="LIF106" s="163"/>
      <c r="LIG106" s="191"/>
      <c r="LIH106" s="164"/>
      <c r="LII106" s="163"/>
      <c r="LIK106" s="165"/>
      <c r="LIM106" s="139"/>
      <c r="LIO106" s="190"/>
      <c r="LIP106" s="141"/>
      <c r="LIQ106" s="139"/>
      <c r="LIR106" s="163"/>
      <c r="LIS106" s="163"/>
      <c r="LIT106" s="139"/>
      <c r="LIU106" s="143"/>
      <c r="LIV106" s="163"/>
      <c r="LIW106" s="139"/>
      <c r="LIX106" s="143"/>
      <c r="LIY106" s="163"/>
      <c r="LIZ106" s="139"/>
      <c r="LJA106" s="143"/>
      <c r="LJB106" s="163"/>
      <c r="LJC106" s="139"/>
      <c r="LJD106" s="143"/>
      <c r="LJE106" s="163"/>
      <c r="LJF106" s="191"/>
      <c r="LJG106" s="164"/>
      <c r="LJH106" s="163"/>
      <c r="LJJ106" s="165"/>
      <c r="LJL106" s="139"/>
      <c r="LJN106" s="190"/>
      <c r="LJO106" s="141"/>
      <c r="LJP106" s="139"/>
      <c r="LJQ106" s="163"/>
      <c r="LJR106" s="163"/>
      <c r="LJS106" s="139"/>
      <c r="LJT106" s="143"/>
      <c r="LJU106" s="163"/>
      <c r="LJV106" s="139"/>
      <c r="LJW106" s="143"/>
      <c r="LJX106" s="163"/>
      <c r="LJY106" s="139"/>
      <c r="LJZ106" s="143"/>
      <c r="LKA106" s="163"/>
      <c r="LKB106" s="139"/>
      <c r="LKC106" s="143"/>
      <c r="LKD106" s="163"/>
      <c r="LKE106" s="191"/>
      <c r="LKF106" s="164"/>
      <c r="LKG106" s="163"/>
      <c r="LKI106" s="165"/>
      <c r="LKK106" s="139"/>
      <c r="LKM106" s="190"/>
      <c r="LKN106" s="141"/>
      <c r="LKO106" s="139"/>
      <c r="LKP106" s="163"/>
      <c r="LKQ106" s="163"/>
      <c r="LKR106" s="139"/>
      <c r="LKS106" s="143"/>
      <c r="LKT106" s="163"/>
      <c r="LKU106" s="139"/>
      <c r="LKV106" s="143"/>
      <c r="LKW106" s="163"/>
      <c r="LKX106" s="139"/>
      <c r="LKY106" s="143"/>
      <c r="LKZ106" s="163"/>
      <c r="LLA106" s="139"/>
      <c r="LLB106" s="143"/>
      <c r="LLC106" s="163"/>
      <c r="LLD106" s="191"/>
      <c r="LLE106" s="164"/>
      <c r="LLF106" s="163"/>
      <c r="LLH106" s="165"/>
      <c r="LLJ106" s="139"/>
      <c r="LLL106" s="190"/>
      <c r="LLM106" s="141"/>
      <c r="LLN106" s="139"/>
      <c r="LLO106" s="163"/>
      <c r="LLP106" s="163"/>
      <c r="LLQ106" s="139"/>
      <c r="LLR106" s="143"/>
      <c r="LLS106" s="163"/>
      <c r="LLT106" s="139"/>
      <c r="LLU106" s="143"/>
      <c r="LLV106" s="163"/>
      <c r="LLW106" s="139"/>
      <c r="LLX106" s="143"/>
      <c r="LLY106" s="163"/>
      <c r="LLZ106" s="139"/>
      <c r="LMA106" s="143"/>
      <c r="LMB106" s="163"/>
      <c r="LMC106" s="191"/>
      <c r="LMD106" s="164"/>
      <c r="LME106" s="163"/>
      <c r="LMG106" s="165"/>
      <c r="LMI106" s="139"/>
      <c r="LMK106" s="190"/>
      <c r="LML106" s="141"/>
      <c r="LMM106" s="139"/>
      <c r="LMN106" s="163"/>
      <c r="LMO106" s="163"/>
      <c r="LMP106" s="139"/>
      <c r="LMQ106" s="143"/>
      <c r="LMR106" s="163"/>
      <c r="LMS106" s="139"/>
      <c r="LMT106" s="143"/>
      <c r="LMU106" s="163"/>
      <c r="LMV106" s="139"/>
      <c r="LMW106" s="143"/>
      <c r="LMX106" s="163"/>
      <c r="LMY106" s="139"/>
      <c r="LMZ106" s="143"/>
      <c r="LNA106" s="163"/>
      <c r="LNB106" s="191"/>
      <c r="LNC106" s="164"/>
      <c r="LND106" s="163"/>
      <c r="LNF106" s="165"/>
      <c r="LNH106" s="139"/>
      <c r="LNJ106" s="190"/>
      <c r="LNK106" s="141"/>
      <c r="LNL106" s="139"/>
      <c r="LNM106" s="163"/>
      <c r="LNN106" s="163"/>
      <c r="LNO106" s="139"/>
      <c r="LNP106" s="143"/>
      <c r="LNQ106" s="163"/>
      <c r="LNR106" s="139"/>
      <c r="LNS106" s="143"/>
      <c r="LNT106" s="163"/>
      <c r="LNU106" s="139"/>
      <c r="LNV106" s="143"/>
      <c r="LNW106" s="163"/>
      <c r="LNX106" s="139"/>
      <c r="LNY106" s="143"/>
      <c r="LNZ106" s="163"/>
      <c r="LOA106" s="191"/>
      <c r="LOB106" s="164"/>
      <c r="LOC106" s="163"/>
      <c r="LOE106" s="165"/>
      <c r="LOG106" s="139"/>
      <c r="LOI106" s="190"/>
      <c r="LOJ106" s="141"/>
      <c r="LOK106" s="139"/>
      <c r="LOL106" s="163"/>
      <c r="LOM106" s="163"/>
      <c r="LON106" s="139"/>
      <c r="LOO106" s="143"/>
      <c r="LOP106" s="163"/>
      <c r="LOQ106" s="139"/>
      <c r="LOR106" s="143"/>
      <c r="LOS106" s="163"/>
      <c r="LOT106" s="139"/>
      <c r="LOU106" s="143"/>
      <c r="LOV106" s="163"/>
      <c r="LOW106" s="139"/>
      <c r="LOX106" s="143"/>
      <c r="LOY106" s="163"/>
      <c r="LOZ106" s="191"/>
      <c r="LPA106" s="164"/>
      <c r="LPB106" s="163"/>
      <c r="LPD106" s="165"/>
      <c r="LPF106" s="139"/>
      <c r="LPH106" s="190"/>
      <c r="LPI106" s="141"/>
      <c r="LPJ106" s="139"/>
      <c r="LPK106" s="163"/>
      <c r="LPL106" s="163"/>
      <c r="LPM106" s="139"/>
      <c r="LPN106" s="143"/>
      <c r="LPO106" s="163"/>
      <c r="LPP106" s="139"/>
      <c r="LPQ106" s="143"/>
      <c r="LPR106" s="163"/>
      <c r="LPS106" s="139"/>
      <c r="LPT106" s="143"/>
      <c r="LPU106" s="163"/>
      <c r="LPV106" s="139"/>
      <c r="LPW106" s="143"/>
      <c r="LPX106" s="163"/>
      <c r="LPY106" s="191"/>
      <c r="LPZ106" s="164"/>
      <c r="LQA106" s="163"/>
      <c r="LQC106" s="165"/>
      <c r="LQE106" s="139"/>
      <c r="LQG106" s="190"/>
      <c r="LQH106" s="141"/>
      <c r="LQI106" s="139"/>
      <c r="LQJ106" s="163"/>
      <c r="LQK106" s="163"/>
      <c r="LQL106" s="139"/>
      <c r="LQM106" s="143"/>
      <c r="LQN106" s="163"/>
      <c r="LQO106" s="139"/>
      <c r="LQP106" s="143"/>
      <c r="LQQ106" s="163"/>
      <c r="LQR106" s="139"/>
      <c r="LQS106" s="143"/>
      <c r="LQT106" s="163"/>
      <c r="LQU106" s="139"/>
      <c r="LQV106" s="143"/>
      <c r="LQW106" s="163"/>
      <c r="LQX106" s="191"/>
      <c r="LQY106" s="164"/>
      <c r="LQZ106" s="163"/>
      <c r="LRB106" s="165"/>
      <c r="LRD106" s="139"/>
      <c r="LRF106" s="190"/>
      <c r="LRG106" s="141"/>
      <c r="LRH106" s="139"/>
      <c r="LRI106" s="163"/>
      <c r="LRJ106" s="163"/>
      <c r="LRK106" s="139"/>
      <c r="LRL106" s="143"/>
      <c r="LRM106" s="163"/>
      <c r="LRN106" s="139"/>
      <c r="LRO106" s="143"/>
      <c r="LRP106" s="163"/>
      <c r="LRQ106" s="139"/>
      <c r="LRR106" s="143"/>
      <c r="LRS106" s="163"/>
      <c r="LRT106" s="139"/>
      <c r="LRU106" s="143"/>
      <c r="LRV106" s="163"/>
      <c r="LRW106" s="191"/>
      <c r="LRX106" s="164"/>
      <c r="LRY106" s="163"/>
      <c r="LSA106" s="165"/>
      <c r="LSC106" s="139"/>
      <c r="LSE106" s="190"/>
      <c r="LSF106" s="141"/>
      <c r="LSG106" s="139"/>
      <c r="LSH106" s="163"/>
      <c r="LSI106" s="163"/>
      <c r="LSJ106" s="139"/>
      <c r="LSK106" s="143"/>
      <c r="LSL106" s="163"/>
      <c r="LSM106" s="139"/>
      <c r="LSN106" s="143"/>
      <c r="LSO106" s="163"/>
      <c r="LSP106" s="139"/>
      <c r="LSQ106" s="143"/>
      <c r="LSR106" s="163"/>
      <c r="LSS106" s="139"/>
      <c r="LST106" s="143"/>
      <c r="LSU106" s="163"/>
      <c r="LSV106" s="191"/>
      <c r="LSW106" s="164"/>
      <c r="LSX106" s="163"/>
      <c r="LSZ106" s="165"/>
      <c r="LTB106" s="139"/>
      <c r="LTD106" s="190"/>
      <c r="LTE106" s="141"/>
      <c r="LTF106" s="139"/>
      <c r="LTG106" s="163"/>
      <c r="LTH106" s="163"/>
      <c r="LTI106" s="139"/>
      <c r="LTJ106" s="143"/>
      <c r="LTK106" s="163"/>
      <c r="LTL106" s="139"/>
      <c r="LTM106" s="143"/>
      <c r="LTN106" s="163"/>
      <c r="LTO106" s="139"/>
      <c r="LTP106" s="143"/>
      <c r="LTQ106" s="163"/>
      <c r="LTR106" s="139"/>
      <c r="LTS106" s="143"/>
      <c r="LTT106" s="163"/>
      <c r="LTU106" s="191"/>
      <c r="LTV106" s="164"/>
      <c r="LTW106" s="163"/>
      <c r="LTY106" s="165"/>
      <c r="LUA106" s="139"/>
      <c r="LUC106" s="190"/>
      <c r="LUD106" s="141"/>
      <c r="LUE106" s="139"/>
      <c r="LUF106" s="163"/>
      <c r="LUG106" s="163"/>
      <c r="LUH106" s="139"/>
      <c r="LUI106" s="143"/>
      <c r="LUJ106" s="163"/>
      <c r="LUK106" s="139"/>
      <c r="LUL106" s="143"/>
      <c r="LUM106" s="163"/>
      <c r="LUN106" s="139"/>
      <c r="LUO106" s="143"/>
      <c r="LUP106" s="163"/>
      <c r="LUQ106" s="139"/>
      <c r="LUR106" s="143"/>
      <c r="LUS106" s="163"/>
      <c r="LUT106" s="191"/>
      <c r="LUU106" s="164"/>
      <c r="LUV106" s="163"/>
      <c r="LUX106" s="165"/>
      <c r="LUZ106" s="139"/>
      <c r="LVB106" s="190"/>
      <c r="LVC106" s="141"/>
      <c r="LVD106" s="139"/>
      <c r="LVE106" s="163"/>
      <c r="LVF106" s="163"/>
      <c r="LVG106" s="139"/>
      <c r="LVH106" s="143"/>
      <c r="LVI106" s="163"/>
      <c r="LVJ106" s="139"/>
      <c r="LVK106" s="143"/>
      <c r="LVL106" s="163"/>
      <c r="LVM106" s="139"/>
      <c r="LVN106" s="143"/>
      <c r="LVO106" s="163"/>
      <c r="LVP106" s="139"/>
      <c r="LVQ106" s="143"/>
      <c r="LVR106" s="163"/>
      <c r="LVS106" s="191"/>
      <c r="LVT106" s="164"/>
      <c r="LVU106" s="163"/>
      <c r="LVW106" s="165"/>
      <c r="LVY106" s="139"/>
      <c r="LWA106" s="190"/>
      <c r="LWB106" s="141"/>
      <c r="LWC106" s="139"/>
      <c r="LWD106" s="163"/>
      <c r="LWE106" s="163"/>
      <c r="LWF106" s="139"/>
      <c r="LWG106" s="143"/>
      <c r="LWH106" s="163"/>
      <c r="LWI106" s="139"/>
      <c r="LWJ106" s="143"/>
      <c r="LWK106" s="163"/>
      <c r="LWL106" s="139"/>
      <c r="LWM106" s="143"/>
      <c r="LWN106" s="163"/>
      <c r="LWO106" s="139"/>
      <c r="LWP106" s="143"/>
      <c r="LWQ106" s="163"/>
      <c r="LWR106" s="191"/>
      <c r="LWS106" s="164"/>
      <c r="LWT106" s="163"/>
      <c r="LWV106" s="165"/>
      <c r="LWX106" s="139"/>
      <c r="LWZ106" s="190"/>
      <c r="LXA106" s="141"/>
      <c r="LXB106" s="139"/>
      <c r="LXC106" s="163"/>
      <c r="LXD106" s="163"/>
      <c r="LXE106" s="139"/>
      <c r="LXF106" s="143"/>
      <c r="LXG106" s="163"/>
      <c r="LXH106" s="139"/>
      <c r="LXI106" s="143"/>
      <c r="LXJ106" s="163"/>
      <c r="LXK106" s="139"/>
      <c r="LXL106" s="143"/>
      <c r="LXM106" s="163"/>
      <c r="LXN106" s="139"/>
      <c r="LXO106" s="143"/>
      <c r="LXP106" s="163"/>
      <c r="LXQ106" s="191"/>
      <c r="LXR106" s="164"/>
      <c r="LXS106" s="163"/>
      <c r="LXU106" s="165"/>
      <c r="LXW106" s="139"/>
      <c r="LXY106" s="190"/>
      <c r="LXZ106" s="141"/>
      <c r="LYA106" s="139"/>
      <c r="LYB106" s="163"/>
      <c r="LYC106" s="163"/>
      <c r="LYD106" s="139"/>
      <c r="LYE106" s="143"/>
      <c r="LYF106" s="163"/>
      <c r="LYG106" s="139"/>
      <c r="LYH106" s="143"/>
      <c r="LYI106" s="163"/>
      <c r="LYJ106" s="139"/>
      <c r="LYK106" s="143"/>
      <c r="LYL106" s="163"/>
      <c r="LYM106" s="139"/>
      <c r="LYN106" s="143"/>
      <c r="LYO106" s="163"/>
      <c r="LYP106" s="191"/>
      <c r="LYQ106" s="164"/>
      <c r="LYR106" s="163"/>
      <c r="LYT106" s="165"/>
      <c r="LYV106" s="139"/>
      <c r="LYX106" s="190"/>
      <c r="LYY106" s="141"/>
      <c r="LYZ106" s="139"/>
      <c r="LZA106" s="163"/>
      <c r="LZB106" s="163"/>
      <c r="LZC106" s="139"/>
      <c r="LZD106" s="143"/>
      <c r="LZE106" s="163"/>
      <c r="LZF106" s="139"/>
      <c r="LZG106" s="143"/>
      <c r="LZH106" s="163"/>
      <c r="LZI106" s="139"/>
      <c r="LZJ106" s="143"/>
      <c r="LZK106" s="163"/>
      <c r="LZL106" s="139"/>
      <c r="LZM106" s="143"/>
      <c r="LZN106" s="163"/>
      <c r="LZO106" s="191"/>
      <c r="LZP106" s="164"/>
      <c r="LZQ106" s="163"/>
      <c r="LZS106" s="165"/>
      <c r="LZU106" s="139"/>
      <c r="LZW106" s="190"/>
      <c r="LZX106" s="141"/>
      <c r="LZY106" s="139"/>
      <c r="LZZ106" s="163"/>
      <c r="MAA106" s="163"/>
      <c r="MAB106" s="139"/>
      <c r="MAC106" s="143"/>
      <c r="MAD106" s="163"/>
      <c r="MAE106" s="139"/>
      <c r="MAF106" s="143"/>
      <c r="MAG106" s="163"/>
      <c r="MAH106" s="139"/>
      <c r="MAI106" s="143"/>
      <c r="MAJ106" s="163"/>
      <c r="MAK106" s="139"/>
      <c r="MAL106" s="143"/>
      <c r="MAM106" s="163"/>
      <c r="MAN106" s="191"/>
      <c r="MAO106" s="164"/>
      <c r="MAP106" s="163"/>
      <c r="MAR106" s="165"/>
      <c r="MAT106" s="139"/>
      <c r="MAV106" s="190"/>
      <c r="MAW106" s="141"/>
      <c r="MAX106" s="139"/>
      <c r="MAY106" s="163"/>
      <c r="MAZ106" s="163"/>
      <c r="MBA106" s="139"/>
      <c r="MBB106" s="143"/>
      <c r="MBC106" s="163"/>
      <c r="MBD106" s="139"/>
      <c r="MBE106" s="143"/>
      <c r="MBF106" s="163"/>
      <c r="MBG106" s="139"/>
      <c r="MBH106" s="143"/>
      <c r="MBI106" s="163"/>
      <c r="MBJ106" s="139"/>
      <c r="MBK106" s="143"/>
      <c r="MBL106" s="163"/>
      <c r="MBM106" s="191"/>
      <c r="MBN106" s="164"/>
      <c r="MBO106" s="163"/>
      <c r="MBQ106" s="165"/>
      <c r="MBS106" s="139"/>
      <c r="MBU106" s="190"/>
      <c r="MBV106" s="141"/>
      <c r="MBW106" s="139"/>
      <c r="MBX106" s="163"/>
      <c r="MBY106" s="163"/>
      <c r="MBZ106" s="139"/>
      <c r="MCA106" s="143"/>
      <c r="MCB106" s="163"/>
      <c r="MCC106" s="139"/>
      <c r="MCD106" s="143"/>
      <c r="MCE106" s="163"/>
      <c r="MCF106" s="139"/>
      <c r="MCG106" s="143"/>
      <c r="MCH106" s="163"/>
      <c r="MCI106" s="139"/>
      <c r="MCJ106" s="143"/>
      <c r="MCK106" s="163"/>
      <c r="MCL106" s="191"/>
      <c r="MCM106" s="164"/>
      <c r="MCN106" s="163"/>
      <c r="MCP106" s="165"/>
      <c r="MCR106" s="139"/>
      <c r="MCT106" s="190"/>
      <c r="MCU106" s="141"/>
      <c r="MCV106" s="139"/>
      <c r="MCW106" s="163"/>
      <c r="MCX106" s="163"/>
      <c r="MCY106" s="139"/>
      <c r="MCZ106" s="143"/>
      <c r="MDA106" s="163"/>
      <c r="MDB106" s="139"/>
      <c r="MDC106" s="143"/>
      <c r="MDD106" s="163"/>
      <c r="MDE106" s="139"/>
      <c r="MDF106" s="143"/>
      <c r="MDG106" s="163"/>
      <c r="MDH106" s="139"/>
      <c r="MDI106" s="143"/>
      <c r="MDJ106" s="163"/>
      <c r="MDK106" s="191"/>
      <c r="MDL106" s="164"/>
      <c r="MDM106" s="163"/>
      <c r="MDO106" s="165"/>
      <c r="MDQ106" s="139"/>
      <c r="MDS106" s="190"/>
      <c r="MDT106" s="141"/>
      <c r="MDU106" s="139"/>
      <c r="MDV106" s="163"/>
      <c r="MDW106" s="163"/>
      <c r="MDX106" s="139"/>
      <c r="MDY106" s="143"/>
      <c r="MDZ106" s="163"/>
      <c r="MEA106" s="139"/>
      <c r="MEB106" s="143"/>
      <c r="MEC106" s="163"/>
      <c r="MED106" s="139"/>
      <c r="MEE106" s="143"/>
      <c r="MEF106" s="163"/>
      <c r="MEG106" s="139"/>
      <c r="MEH106" s="143"/>
      <c r="MEI106" s="163"/>
      <c r="MEJ106" s="191"/>
      <c r="MEK106" s="164"/>
      <c r="MEL106" s="163"/>
      <c r="MEN106" s="165"/>
      <c r="MEP106" s="139"/>
      <c r="MER106" s="190"/>
      <c r="MES106" s="141"/>
      <c r="MET106" s="139"/>
      <c r="MEU106" s="163"/>
      <c r="MEV106" s="163"/>
      <c r="MEW106" s="139"/>
      <c r="MEX106" s="143"/>
      <c r="MEY106" s="163"/>
      <c r="MEZ106" s="139"/>
      <c r="MFA106" s="143"/>
      <c r="MFB106" s="163"/>
      <c r="MFC106" s="139"/>
      <c r="MFD106" s="143"/>
      <c r="MFE106" s="163"/>
      <c r="MFF106" s="139"/>
      <c r="MFG106" s="143"/>
      <c r="MFH106" s="163"/>
      <c r="MFI106" s="191"/>
      <c r="MFJ106" s="164"/>
      <c r="MFK106" s="163"/>
      <c r="MFM106" s="165"/>
      <c r="MFO106" s="139"/>
      <c r="MFQ106" s="190"/>
      <c r="MFR106" s="141"/>
      <c r="MFS106" s="139"/>
      <c r="MFT106" s="163"/>
      <c r="MFU106" s="163"/>
      <c r="MFV106" s="139"/>
      <c r="MFW106" s="143"/>
      <c r="MFX106" s="163"/>
      <c r="MFY106" s="139"/>
      <c r="MFZ106" s="143"/>
      <c r="MGA106" s="163"/>
      <c r="MGB106" s="139"/>
      <c r="MGC106" s="143"/>
      <c r="MGD106" s="163"/>
      <c r="MGE106" s="139"/>
      <c r="MGF106" s="143"/>
      <c r="MGG106" s="163"/>
      <c r="MGH106" s="191"/>
      <c r="MGI106" s="164"/>
      <c r="MGJ106" s="163"/>
      <c r="MGL106" s="165"/>
      <c r="MGN106" s="139"/>
      <c r="MGP106" s="190"/>
      <c r="MGQ106" s="141"/>
      <c r="MGR106" s="139"/>
      <c r="MGS106" s="163"/>
      <c r="MGT106" s="163"/>
      <c r="MGU106" s="139"/>
      <c r="MGV106" s="143"/>
      <c r="MGW106" s="163"/>
      <c r="MGX106" s="139"/>
      <c r="MGY106" s="143"/>
      <c r="MGZ106" s="163"/>
      <c r="MHA106" s="139"/>
      <c r="MHB106" s="143"/>
      <c r="MHC106" s="163"/>
      <c r="MHD106" s="139"/>
      <c r="MHE106" s="143"/>
      <c r="MHF106" s="163"/>
      <c r="MHG106" s="191"/>
      <c r="MHH106" s="164"/>
      <c r="MHI106" s="163"/>
      <c r="MHK106" s="165"/>
      <c r="MHM106" s="139"/>
      <c r="MHO106" s="190"/>
      <c r="MHP106" s="141"/>
      <c r="MHQ106" s="139"/>
      <c r="MHR106" s="163"/>
      <c r="MHS106" s="163"/>
      <c r="MHT106" s="139"/>
      <c r="MHU106" s="143"/>
      <c r="MHV106" s="163"/>
      <c r="MHW106" s="139"/>
      <c r="MHX106" s="143"/>
      <c r="MHY106" s="163"/>
      <c r="MHZ106" s="139"/>
      <c r="MIA106" s="143"/>
      <c r="MIB106" s="163"/>
      <c r="MIC106" s="139"/>
      <c r="MID106" s="143"/>
      <c r="MIE106" s="163"/>
      <c r="MIF106" s="191"/>
      <c r="MIG106" s="164"/>
      <c r="MIH106" s="163"/>
      <c r="MIJ106" s="165"/>
      <c r="MIL106" s="139"/>
      <c r="MIN106" s="190"/>
      <c r="MIO106" s="141"/>
      <c r="MIP106" s="139"/>
      <c r="MIQ106" s="163"/>
      <c r="MIR106" s="163"/>
      <c r="MIS106" s="139"/>
      <c r="MIT106" s="143"/>
      <c r="MIU106" s="163"/>
      <c r="MIV106" s="139"/>
      <c r="MIW106" s="143"/>
      <c r="MIX106" s="163"/>
      <c r="MIY106" s="139"/>
      <c r="MIZ106" s="143"/>
      <c r="MJA106" s="163"/>
      <c r="MJB106" s="139"/>
      <c r="MJC106" s="143"/>
      <c r="MJD106" s="163"/>
      <c r="MJE106" s="191"/>
      <c r="MJF106" s="164"/>
      <c r="MJG106" s="163"/>
      <c r="MJI106" s="165"/>
      <c r="MJK106" s="139"/>
      <c r="MJM106" s="190"/>
      <c r="MJN106" s="141"/>
      <c r="MJO106" s="139"/>
      <c r="MJP106" s="163"/>
      <c r="MJQ106" s="163"/>
      <c r="MJR106" s="139"/>
      <c r="MJS106" s="143"/>
      <c r="MJT106" s="163"/>
      <c r="MJU106" s="139"/>
      <c r="MJV106" s="143"/>
      <c r="MJW106" s="163"/>
      <c r="MJX106" s="139"/>
      <c r="MJY106" s="143"/>
      <c r="MJZ106" s="163"/>
      <c r="MKA106" s="139"/>
      <c r="MKB106" s="143"/>
      <c r="MKC106" s="163"/>
      <c r="MKD106" s="191"/>
      <c r="MKE106" s="164"/>
      <c r="MKF106" s="163"/>
      <c r="MKH106" s="165"/>
      <c r="MKJ106" s="139"/>
      <c r="MKL106" s="190"/>
      <c r="MKM106" s="141"/>
      <c r="MKN106" s="139"/>
      <c r="MKO106" s="163"/>
      <c r="MKP106" s="163"/>
      <c r="MKQ106" s="139"/>
      <c r="MKR106" s="143"/>
      <c r="MKS106" s="163"/>
      <c r="MKT106" s="139"/>
      <c r="MKU106" s="143"/>
      <c r="MKV106" s="163"/>
      <c r="MKW106" s="139"/>
      <c r="MKX106" s="143"/>
      <c r="MKY106" s="163"/>
      <c r="MKZ106" s="139"/>
      <c r="MLA106" s="143"/>
      <c r="MLB106" s="163"/>
      <c r="MLC106" s="191"/>
      <c r="MLD106" s="164"/>
      <c r="MLE106" s="163"/>
      <c r="MLG106" s="165"/>
      <c r="MLI106" s="139"/>
      <c r="MLK106" s="190"/>
      <c r="MLL106" s="141"/>
      <c r="MLM106" s="139"/>
      <c r="MLN106" s="163"/>
      <c r="MLO106" s="163"/>
      <c r="MLP106" s="139"/>
      <c r="MLQ106" s="143"/>
      <c r="MLR106" s="163"/>
      <c r="MLS106" s="139"/>
      <c r="MLT106" s="143"/>
      <c r="MLU106" s="163"/>
      <c r="MLV106" s="139"/>
      <c r="MLW106" s="143"/>
      <c r="MLX106" s="163"/>
      <c r="MLY106" s="139"/>
      <c r="MLZ106" s="143"/>
      <c r="MMA106" s="163"/>
      <c r="MMB106" s="191"/>
      <c r="MMC106" s="164"/>
      <c r="MMD106" s="163"/>
      <c r="MMF106" s="165"/>
      <c r="MMH106" s="139"/>
      <c r="MMJ106" s="190"/>
      <c r="MMK106" s="141"/>
      <c r="MML106" s="139"/>
      <c r="MMM106" s="163"/>
      <c r="MMN106" s="163"/>
      <c r="MMO106" s="139"/>
      <c r="MMP106" s="143"/>
      <c r="MMQ106" s="163"/>
      <c r="MMR106" s="139"/>
      <c r="MMS106" s="143"/>
      <c r="MMT106" s="163"/>
      <c r="MMU106" s="139"/>
      <c r="MMV106" s="143"/>
      <c r="MMW106" s="163"/>
      <c r="MMX106" s="139"/>
      <c r="MMY106" s="143"/>
      <c r="MMZ106" s="163"/>
      <c r="MNA106" s="191"/>
      <c r="MNB106" s="164"/>
      <c r="MNC106" s="163"/>
      <c r="MNE106" s="165"/>
      <c r="MNG106" s="139"/>
      <c r="MNI106" s="190"/>
      <c r="MNJ106" s="141"/>
      <c r="MNK106" s="139"/>
      <c r="MNL106" s="163"/>
      <c r="MNM106" s="163"/>
      <c r="MNN106" s="139"/>
      <c r="MNO106" s="143"/>
      <c r="MNP106" s="163"/>
      <c r="MNQ106" s="139"/>
      <c r="MNR106" s="143"/>
      <c r="MNS106" s="163"/>
      <c r="MNT106" s="139"/>
      <c r="MNU106" s="143"/>
      <c r="MNV106" s="163"/>
      <c r="MNW106" s="139"/>
      <c r="MNX106" s="143"/>
      <c r="MNY106" s="163"/>
      <c r="MNZ106" s="191"/>
      <c r="MOA106" s="164"/>
      <c r="MOB106" s="163"/>
      <c r="MOD106" s="165"/>
      <c r="MOF106" s="139"/>
      <c r="MOH106" s="190"/>
      <c r="MOI106" s="141"/>
      <c r="MOJ106" s="139"/>
      <c r="MOK106" s="163"/>
      <c r="MOL106" s="163"/>
      <c r="MOM106" s="139"/>
      <c r="MON106" s="143"/>
      <c r="MOO106" s="163"/>
      <c r="MOP106" s="139"/>
      <c r="MOQ106" s="143"/>
      <c r="MOR106" s="163"/>
      <c r="MOS106" s="139"/>
      <c r="MOT106" s="143"/>
      <c r="MOU106" s="163"/>
      <c r="MOV106" s="139"/>
      <c r="MOW106" s="143"/>
      <c r="MOX106" s="163"/>
      <c r="MOY106" s="191"/>
      <c r="MOZ106" s="164"/>
      <c r="MPA106" s="163"/>
      <c r="MPC106" s="165"/>
      <c r="MPE106" s="139"/>
      <c r="MPG106" s="190"/>
      <c r="MPH106" s="141"/>
      <c r="MPI106" s="139"/>
      <c r="MPJ106" s="163"/>
      <c r="MPK106" s="163"/>
      <c r="MPL106" s="139"/>
      <c r="MPM106" s="143"/>
      <c r="MPN106" s="163"/>
      <c r="MPO106" s="139"/>
      <c r="MPP106" s="143"/>
      <c r="MPQ106" s="163"/>
      <c r="MPR106" s="139"/>
      <c r="MPS106" s="143"/>
      <c r="MPT106" s="163"/>
      <c r="MPU106" s="139"/>
      <c r="MPV106" s="143"/>
      <c r="MPW106" s="163"/>
      <c r="MPX106" s="191"/>
      <c r="MPY106" s="164"/>
      <c r="MPZ106" s="163"/>
      <c r="MQB106" s="165"/>
      <c r="MQD106" s="139"/>
      <c r="MQF106" s="190"/>
      <c r="MQG106" s="141"/>
      <c r="MQH106" s="139"/>
      <c r="MQI106" s="163"/>
      <c r="MQJ106" s="163"/>
      <c r="MQK106" s="139"/>
      <c r="MQL106" s="143"/>
      <c r="MQM106" s="163"/>
      <c r="MQN106" s="139"/>
      <c r="MQO106" s="143"/>
      <c r="MQP106" s="163"/>
      <c r="MQQ106" s="139"/>
      <c r="MQR106" s="143"/>
      <c r="MQS106" s="163"/>
      <c r="MQT106" s="139"/>
      <c r="MQU106" s="143"/>
      <c r="MQV106" s="163"/>
      <c r="MQW106" s="191"/>
      <c r="MQX106" s="164"/>
      <c r="MQY106" s="163"/>
      <c r="MRA106" s="165"/>
      <c r="MRC106" s="139"/>
      <c r="MRE106" s="190"/>
      <c r="MRF106" s="141"/>
      <c r="MRG106" s="139"/>
      <c r="MRH106" s="163"/>
      <c r="MRI106" s="163"/>
      <c r="MRJ106" s="139"/>
      <c r="MRK106" s="143"/>
      <c r="MRL106" s="163"/>
      <c r="MRM106" s="139"/>
      <c r="MRN106" s="143"/>
      <c r="MRO106" s="163"/>
      <c r="MRP106" s="139"/>
      <c r="MRQ106" s="143"/>
      <c r="MRR106" s="163"/>
      <c r="MRS106" s="139"/>
      <c r="MRT106" s="143"/>
      <c r="MRU106" s="163"/>
      <c r="MRV106" s="191"/>
      <c r="MRW106" s="164"/>
      <c r="MRX106" s="163"/>
      <c r="MRZ106" s="165"/>
      <c r="MSB106" s="139"/>
      <c r="MSD106" s="190"/>
      <c r="MSE106" s="141"/>
      <c r="MSF106" s="139"/>
      <c r="MSG106" s="163"/>
      <c r="MSH106" s="163"/>
      <c r="MSI106" s="139"/>
      <c r="MSJ106" s="143"/>
      <c r="MSK106" s="163"/>
      <c r="MSL106" s="139"/>
      <c r="MSM106" s="143"/>
      <c r="MSN106" s="163"/>
      <c r="MSO106" s="139"/>
      <c r="MSP106" s="143"/>
      <c r="MSQ106" s="163"/>
      <c r="MSR106" s="139"/>
      <c r="MSS106" s="143"/>
      <c r="MST106" s="163"/>
      <c r="MSU106" s="191"/>
      <c r="MSV106" s="164"/>
      <c r="MSW106" s="163"/>
      <c r="MSY106" s="165"/>
      <c r="MTA106" s="139"/>
      <c r="MTC106" s="190"/>
      <c r="MTD106" s="141"/>
      <c r="MTE106" s="139"/>
      <c r="MTF106" s="163"/>
      <c r="MTG106" s="163"/>
      <c r="MTH106" s="139"/>
      <c r="MTI106" s="143"/>
      <c r="MTJ106" s="163"/>
      <c r="MTK106" s="139"/>
      <c r="MTL106" s="143"/>
      <c r="MTM106" s="163"/>
      <c r="MTN106" s="139"/>
      <c r="MTO106" s="143"/>
      <c r="MTP106" s="163"/>
      <c r="MTQ106" s="139"/>
      <c r="MTR106" s="143"/>
      <c r="MTS106" s="163"/>
      <c r="MTT106" s="191"/>
      <c r="MTU106" s="164"/>
      <c r="MTV106" s="163"/>
      <c r="MTX106" s="165"/>
      <c r="MTZ106" s="139"/>
      <c r="MUB106" s="190"/>
      <c r="MUC106" s="141"/>
      <c r="MUD106" s="139"/>
      <c r="MUE106" s="163"/>
      <c r="MUF106" s="163"/>
      <c r="MUG106" s="139"/>
      <c r="MUH106" s="143"/>
      <c r="MUI106" s="163"/>
      <c r="MUJ106" s="139"/>
      <c r="MUK106" s="143"/>
      <c r="MUL106" s="163"/>
      <c r="MUM106" s="139"/>
      <c r="MUN106" s="143"/>
      <c r="MUO106" s="163"/>
      <c r="MUP106" s="139"/>
      <c r="MUQ106" s="143"/>
      <c r="MUR106" s="163"/>
      <c r="MUS106" s="191"/>
      <c r="MUT106" s="164"/>
      <c r="MUU106" s="163"/>
      <c r="MUW106" s="165"/>
      <c r="MUY106" s="139"/>
      <c r="MVA106" s="190"/>
      <c r="MVB106" s="141"/>
      <c r="MVC106" s="139"/>
      <c r="MVD106" s="163"/>
      <c r="MVE106" s="163"/>
      <c r="MVF106" s="139"/>
      <c r="MVG106" s="143"/>
      <c r="MVH106" s="163"/>
      <c r="MVI106" s="139"/>
      <c r="MVJ106" s="143"/>
      <c r="MVK106" s="163"/>
      <c r="MVL106" s="139"/>
      <c r="MVM106" s="143"/>
      <c r="MVN106" s="163"/>
      <c r="MVO106" s="139"/>
      <c r="MVP106" s="143"/>
      <c r="MVQ106" s="163"/>
      <c r="MVR106" s="191"/>
      <c r="MVS106" s="164"/>
      <c r="MVT106" s="163"/>
      <c r="MVV106" s="165"/>
      <c r="MVX106" s="139"/>
      <c r="MVZ106" s="190"/>
      <c r="MWA106" s="141"/>
      <c r="MWB106" s="139"/>
      <c r="MWC106" s="163"/>
      <c r="MWD106" s="163"/>
      <c r="MWE106" s="139"/>
      <c r="MWF106" s="143"/>
      <c r="MWG106" s="163"/>
      <c r="MWH106" s="139"/>
      <c r="MWI106" s="143"/>
      <c r="MWJ106" s="163"/>
      <c r="MWK106" s="139"/>
      <c r="MWL106" s="143"/>
      <c r="MWM106" s="163"/>
      <c r="MWN106" s="139"/>
      <c r="MWO106" s="143"/>
      <c r="MWP106" s="163"/>
      <c r="MWQ106" s="191"/>
      <c r="MWR106" s="164"/>
      <c r="MWS106" s="163"/>
      <c r="MWU106" s="165"/>
      <c r="MWW106" s="139"/>
      <c r="MWY106" s="190"/>
      <c r="MWZ106" s="141"/>
      <c r="MXA106" s="139"/>
      <c r="MXB106" s="163"/>
      <c r="MXC106" s="163"/>
      <c r="MXD106" s="139"/>
      <c r="MXE106" s="143"/>
      <c r="MXF106" s="163"/>
      <c r="MXG106" s="139"/>
      <c r="MXH106" s="143"/>
      <c r="MXI106" s="163"/>
      <c r="MXJ106" s="139"/>
      <c r="MXK106" s="143"/>
      <c r="MXL106" s="163"/>
      <c r="MXM106" s="139"/>
      <c r="MXN106" s="143"/>
      <c r="MXO106" s="163"/>
      <c r="MXP106" s="191"/>
      <c r="MXQ106" s="164"/>
      <c r="MXR106" s="163"/>
      <c r="MXT106" s="165"/>
      <c r="MXV106" s="139"/>
      <c r="MXX106" s="190"/>
      <c r="MXY106" s="141"/>
      <c r="MXZ106" s="139"/>
      <c r="MYA106" s="163"/>
      <c r="MYB106" s="163"/>
      <c r="MYC106" s="139"/>
      <c r="MYD106" s="143"/>
      <c r="MYE106" s="163"/>
      <c r="MYF106" s="139"/>
      <c r="MYG106" s="143"/>
      <c r="MYH106" s="163"/>
      <c r="MYI106" s="139"/>
      <c r="MYJ106" s="143"/>
      <c r="MYK106" s="163"/>
      <c r="MYL106" s="139"/>
      <c r="MYM106" s="143"/>
      <c r="MYN106" s="163"/>
      <c r="MYO106" s="191"/>
      <c r="MYP106" s="164"/>
      <c r="MYQ106" s="163"/>
      <c r="MYS106" s="165"/>
      <c r="MYU106" s="139"/>
      <c r="MYW106" s="190"/>
      <c r="MYX106" s="141"/>
      <c r="MYY106" s="139"/>
      <c r="MYZ106" s="163"/>
      <c r="MZA106" s="163"/>
      <c r="MZB106" s="139"/>
      <c r="MZC106" s="143"/>
      <c r="MZD106" s="163"/>
      <c r="MZE106" s="139"/>
      <c r="MZF106" s="143"/>
      <c r="MZG106" s="163"/>
      <c r="MZH106" s="139"/>
      <c r="MZI106" s="143"/>
      <c r="MZJ106" s="163"/>
      <c r="MZK106" s="139"/>
      <c r="MZL106" s="143"/>
      <c r="MZM106" s="163"/>
      <c r="MZN106" s="191"/>
      <c r="MZO106" s="164"/>
      <c r="MZP106" s="163"/>
      <c r="MZR106" s="165"/>
      <c r="MZT106" s="139"/>
      <c r="MZV106" s="190"/>
      <c r="MZW106" s="141"/>
      <c r="MZX106" s="139"/>
      <c r="MZY106" s="163"/>
      <c r="MZZ106" s="163"/>
      <c r="NAA106" s="139"/>
      <c r="NAB106" s="143"/>
      <c r="NAC106" s="163"/>
      <c r="NAD106" s="139"/>
      <c r="NAE106" s="143"/>
      <c r="NAF106" s="163"/>
      <c r="NAG106" s="139"/>
      <c r="NAH106" s="143"/>
      <c r="NAI106" s="163"/>
      <c r="NAJ106" s="139"/>
      <c r="NAK106" s="143"/>
      <c r="NAL106" s="163"/>
      <c r="NAM106" s="191"/>
      <c r="NAN106" s="164"/>
      <c r="NAO106" s="163"/>
      <c r="NAQ106" s="165"/>
      <c r="NAS106" s="139"/>
      <c r="NAU106" s="190"/>
      <c r="NAV106" s="141"/>
      <c r="NAW106" s="139"/>
      <c r="NAX106" s="163"/>
      <c r="NAY106" s="163"/>
      <c r="NAZ106" s="139"/>
      <c r="NBA106" s="143"/>
      <c r="NBB106" s="163"/>
      <c r="NBC106" s="139"/>
      <c r="NBD106" s="143"/>
      <c r="NBE106" s="163"/>
      <c r="NBF106" s="139"/>
      <c r="NBG106" s="143"/>
      <c r="NBH106" s="163"/>
      <c r="NBI106" s="139"/>
      <c r="NBJ106" s="143"/>
      <c r="NBK106" s="163"/>
      <c r="NBL106" s="191"/>
      <c r="NBM106" s="164"/>
      <c r="NBN106" s="163"/>
      <c r="NBP106" s="165"/>
      <c r="NBR106" s="139"/>
      <c r="NBT106" s="190"/>
      <c r="NBU106" s="141"/>
      <c r="NBV106" s="139"/>
      <c r="NBW106" s="163"/>
      <c r="NBX106" s="163"/>
      <c r="NBY106" s="139"/>
      <c r="NBZ106" s="143"/>
      <c r="NCA106" s="163"/>
      <c r="NCB106" s="139"/>
      <c r="NCC106" s="143"/>
      <c r="NCD106" s="163"/>
      <c r="NCE106" s="139"/>
      <c r="NCF106" s="143"/>
      <c r="NCG106" s="163"/>
      <c r="NCH106" s="139"/>
      <c r="NCI106" s="143"/>
      <c r="NCJ106" s="163"/>
      <c r="NCK106" s="191"/>
      <c r="NCL106" s="164"/>
      <c r="NCM106" s="163"/>
      <c r="NCO106" s="165"/>
      <c r="NCQ106" s="139"/>
      <c r="NCS106" s="190"/>
      <c r="NCT106" s="141"/>
      <c r="NCU106" s="139"/>
      <c r="NCV106" s="163"/>
      <c r="NCW106" s="163"/>
      <c r="NCX106" s="139"/>
      <c r="NCY106" s="143"/>
      <c r="NCZ106" s="163"/>
      <c r="NDA106" s="139"/>
      <c r="NDB106" s="143"/>
      <c r="NDC106" s="163"/>
      <c r="NDD106" s="139"/>
      <c r="NDE106" s="143"/>
      <c r="NDF106" s="163"/>
      <c r="NDG106" s="139"/>
      <c r="NDH106" s="143"/>
      <c r="NDI106" s="163"/>
      <c r="NDJ106" s="191"/>
      <c r="NDK106" s="164"/>
      <c r="NDL106" s="163"/>
      <c r="NDN106" s="165"/>
      <c r="NDP106" s="139"/>
      <c r="NDR106" s="190"/>
      <c r="NDS106" s="141"/>
      <c r="NDT106" s="139"/>
      <c r="NDU106" s="163"/>
      <c r="NDV106" s="163"/>
      <c r="NDW106" s="139"/>
      <c r="NDX106" s="143"/>
      <c r="NDY106" s="163"/>
      <c r="NDZ106" s="139"/>
      <c r="NEA106" s="143"/>
      <c r="NEB106" s="163"/>
      <c r="NEC106" s="139"/>
      <c r="NED106" s="143"/>
      <c r="NEE106" s="163"/>
      <c r="NEF106" s="139"/>
      <c r="NEG106" s="143"/>
      <c r="NEH106" s="163"/>
      <c r="NEI106" s="191"/>
      <c r="NEJ106" s="164"/>
      <c r="NEK106" s="163"/>
      <c r="NEM106" s="165"/>
      <c r="NEO106" s="139"/>
      <c r="NEQ106" s="190"/>
      <c r="NER106" s="141"/>
      <c r="NES106" s="139"/>
      <c r="NET106" s="163"/>
      <c r="NEU106" s="163"/>
      <c r="NEV106" s="139"/>
      <c r="NEW106" s="143"/>
      <c r="NEX106" s="163"/>
      <c r="NEY106" s="139"/>
      <c r="NEZ106" s="143"/>
      <c r="NFA106" s="163"/>
      <c r="NFB106" s="139"/>
      <c r="NFC106" s="143"/>
      <c r="NFD106" s="163"/>
      <c r="NFE106" s="139"/>
      <c r="NFF106" s="143"/>
      <c r="NFG106" s="163"/>
      <c r="NFH106" s="191"/>
      <c r="NFI106" s="164"/>
      <c r="NFJ106" s="163"/>
      <c r="NFL106" s="165"/>
      <c r="NFN106" s="139"/>
      <c r="NFP106" s="190"/>
      <c r="NFQ106" s="141"/>
      <c r="NFR106" s="139"/>
      <c r="NFS106" s="163"/>
      <c r="NFT106" s="163"/>
      <c r="NFU106" s="139"/>
      <c r="NFV106" s="143"/>
      <c r="NFW106" s="163"/>
      <c r="NFX106" s="139"/>
      <c r="NFY106" s="143"/>
      <c r="NFZ106" s="163"/>
      <c r="NGA106" s="139"/>
      <c r="NGB106" s="143"/>
      <c r="NGC106" s="163"/>
      <c r="NGD106" s="139"/>
      <c r="NGE106" s="143"/>
      <c r="NGF106" s="163"/>
      <c r="NGG106" s="191"/>
      <c r="NGH106" s="164"/>
      <c r="NGI106" s="163"/>
      <c r="NGK106" s="165"/>
      <c r="NGM106" s="139"/>
      <c r="NGO106" s="190"/>
      <c r="NGP106" s="141"/>
      <c r="NGQ106" s="139"/>
      <c r="NGR106" s="163"/>
      <c r="NGS106" s="163"/>
      <c r="NGT106" s="139"/>
      <c r="NGU106" s="143"/>
      <c r="NGV106" s="163"/>
      <c r="NGW106" s="139"/>
      <c r="NGX106" s="143"/>
      <c r="NGY106" s="163"/>
      <c r="NGZ106" s="139"/>
      <c r="NHA106" s="143"/>
      <c r="NHB106" s="163"/>
      <c r="NHC106" s="139"/>
      <c r="NHD106" s="143"/>
      <c r="NHE106" s="163"/>
      <c r="NHF106" s="191"/>
      <c r="NHG106" s="164"/>
      <c r="NHH106" s="163"/>
      <c r="NHJ106" s="165"/>
      <c r="NHL106" s="139"/>
      <c r="NHN106" s="190"/>
      <c r="NHO106" s="141"/>
      <c r="NHP106" s="139"/>
      <c r="NHQ106" s="163"/>
      <c r="NHR106" s="163"/>
      <c r="NHS106" s="139"/>
      <c r="NHT106" s="143"/>
      <c r="NHU106" s="163"/>
      <c r="NHV106" s="139"/>
      <c r="NHW106" s="143"/>
      <c r="NHX106" s="163"/>
      <c r="NHY106" s="139"/>
      <c r="NHZ106" s="143"/>
      <c r="NIA106" s="163"/>
      <c r="NIB106" s="139"/>
      <c r="NIC106" s="143"/>
      <c r="NID106" s="163"/>
      <c r="NIE106" s="191"/>
      <c r="NIF106" s="164"/>
      <c r="NIG106" s="163"/>
      <c r="NII106" s="165"/>
      <c r="NIK106" s="139"/>
      <c r="NIM106" s="190"/>
      <c r="NIN106" s="141"/>
      <c r="NIO106" s="139"/>
      <c r="NIP106" s="163"/>
      <c r="NIQ106" s="163"/>
      <c r="NIR106" s="139"/>
      <c r="NIS106" s="143"/>
      <c r="NIT106" s="163"/>
      <c r="NIU106" s="139"/>
      <c r="NIV106" s="143"/>
      <c r="NIW106" s="163"/>
      <c r="NIX106" s="139"/>
      <c r="NIY106" s="143"/>
      <c r="NIZ106" s="163"/>
      <c r="NJA106" s="139"/>
      <c r="NJB106" s="143"/>
      <c r="NJC106" s="163"/>
      <c r="NJD106" s="191"/>
      <c r="NJE106" s="164"/>
      <c r="NJF106" s="163"/>
      <c r="NJH106" s="165"/>
      <c r="NJJ106" s="139"/>
      <c r="NJL106" s="190"/>
      <c r="NJM106" s="141"/>
      <c r="NJN106" s="139"/>
      <c r="NJO106" s="163"/>
      <c r="NJP106" s="163"/>
      <c r="NJQ106" s="139"/>
      <c r="NJR106" s="143"/>
      <c r="NJS106" s="163"/>
      <c r="NJT106" s="139"/>
      <c r="NJU106" s="143"/>
      <c r="NJV106" s="163"/>
      <c r="NJW106" s="139"/>
      <c r="NJX106" s="143"/>
      <c r="NJY106" s="163"/>
      <c r="NJZ106" s="139"/>
      <c r="NKA106" s="143"/>
      <c r="NKB106" s="163"/>
      <c r="NKC106" s="191"/>
      <c r="NKD106" s="164"/>
      <c r="NKE106" s="163"/>
      <c r="NKG106" s="165"/>
      <c r="NKI106" s="139"/>
      <c r="NKK106" s="190"/>
      <c r="NKL106" s="141"/>
      <c r="NKM106" s="139"/>
      <c r="NKN106" s="163"/>
      <c r="NKO106" s="163"/>
      <c r="NKP106" s="139"/>
      <c r="NKQ106" s="143"/>
      <c r="NKR106" s="163"/>
      <c r="NKS106" s="139"/>
      <c r="NKT106" s="143"/>
      <c r="NKU106" s="163"/>
      <c r="NKV106" s="139"/>
      <c r="NKW106" s="143"/>
      <c r="NKX106" s="163"/>
      <c r="NKY106" s="139"/>
      <c r="NKZ106" s="143"/>
      <c r="NLA106" s="163"/>
      <c r="NLB106" s="191"/>
      <c r="NLC106" s="164"/>
      <c r="NLD106" s="163"/>
      <c r="NLF106" s="165"/>
      <c r="NLH106" s="139"/>
      <c r="NLJ106" s="190"/>
      <c r="NLK106" s="141"/>
      <c r="NLL106" s="139"/>
      <c r="NLM106" s="163"/>
      <c r="NLN106" s="163"/>
      <c r="NLO106" s="139"/>
      <c r="NLP106" s="143"/>
      <c r="NLQ106" s="163"/>
      <c r="NLR106" s="139"/>
      <c r="NLS106" s="143"/>
      <c r="NLT106" s="163"/>
      <c r="NLU106" s="139"/>
      <c r="NLV106" s="143"/>
      <c r="NLW106" s="163"/>
      <c r="NLX106" s="139"/>
      <c r="NLY106" s="143"/>
      <c r="NLZ106" s="163"/>
      <c r="NMA106" s="191"/>
      <c r="NMB106" s="164"/>
      <c r="NMC106" s="163"/>
      <c r="NME106" s="165"/>
      <c r="NMG106" s="139"/>
      <c r="NMI106" s="190"/>
      <c r="NMJ106" s="141"/>
      <c r="NMK106" s="139"/>
      <c r="NML106" s="163"/>
      <c r="NMM106" s="163"/>
      <c r="NMN106" s="139"/>
      <c r="NMO106" s="143"/>
      <c r="NMP106" s="163"/>
      <c r="NMQ106" s="139"/>
      <c r="NMR106" s="143"/>
      <c r="NMS106" s="163"/>
      <c r="NMT106" s="139"/>
      <c r="NMU106" s="143"/>
      <c r="NMV106" s="163"/>
      <c r="NMW106" s="139"/>
      <c r="NMX106" s="143"/>
      <c r="NMY106" s="163"/>
      <c r="NMZ106" s="191"/>
      <c r="NNA106" s="164"/>
      <c r="NNB106" s="163"/>
      <c r="NND106" s="165"/>
      <c r="NNF106" s="139"/>
      <c r="NNH106" s="190"/>
      <c r="NNI106" s="141"/>
      <c r="NNJ106" s="139"/>
      <c r="NNK106" s="163"/>
      <c r="NNL106" s="163"/>
      <c r="NNM106" s="139"/>
      <c r="NNN106" s="143"/>
      <c r="NNO106" s="163"/>
      <c r="NNP106" s="139"/>
      <c r="NNQ106" s="143"/>
      <c r="NNR106" s="163"/>
      <c r="NNS106" s="139"/>
      <c r="NNT106" s="143"/>
      <c r="NNU106" s="163"/>
      <c r="NNV106" s="139"/>
      <c r="NNW106" s="143"/>
      <c r="NNX106" s="163"/>
      <c r="NNY106" s="191"/>
      <c r="NNZ106" s="164"/>
      <c r="NOA106" s="163"/>
      <c r="NOC106" s="165"/>
      <c r="NOE106" s="139"/>
      <c r="NOG106" s="190"/>
      <c r="NOH106" s="141"/>
      <c r="NOI106" s="139"/>
      <c r="NOJ106" s="163"/>
      <c r="NOK106" s="163"/>
      <c r="NOL106" s="139"/>
      <c r="NOM106" s="143"/>
      <c r="NON106" s="163"/>
      <c r="NOO106" s="139"/>
      <c r="NOP106" s="143"/>
      <c r="NOQ106" s="163"/>
      <c r="NOR106" s="139"/>
      <c r="NOS106" s="143"/>
      <c r="NOT106" s="163"/>
      <c r="NOU106" s="139"/>
      <c r="NOV106" s="143"/>
      <c r="NOW106" s="163"/>
      <c r="NOX106" s="191"/>
      <c r="NOY106" s="164"/>
      <c r="NOZ106" s="163"/>
      <c r="NPB106" s="165"/>
      <c r="NPD106" s="139"/>
      <c r="NPF106" s="190"/>
      <c r="NPG106" s="141"/>
      <c r="NPH106" s="139"/>
      <c r="NPI106" s="163"/>
      <c r="NPJ106" s="163"/>
      <c r="NPK106" s="139"/>
      <c r="NPL106" s="143"/>
      <c r="NPM106" s="163"/>
      <c r="NPN106" s="139"/>
      <c r="NPO106" s="143"/>
      <c r="NPP106" s="163"/>
      <c r="NPQ106" s="139"/>
      <c r="NPR106" s="143"/>
      <c r="NPS106" s="163"/>
      <c r="NPT106" s="139"/>
      <c r="NPU106" s="143"/>
      <c r="NPV106" s="163"/>
      <c r="NPW106" s="191"/>
      <c r="NPX106" s="164"/>
      <c r="NPY106" s="163"/>
      <c r="NQA106" s="165"/>
      <c r="NQC106" s="139"/>
      <c r="NQE106" s="190"/>
      <c r="NQF106" s="141"/>
      <c r="NQG106" s="139"/>
      <c r="NQH106" s="163"/>
      <c r="NQI106" s="163"/>
      <c r="NQJ106" s="139"/>
      <c r="NQK106" s="143"/>
      <c r="NQL106" s="163"/>
      <c r="NQM106" s="139"/>
      <c r="NQN106" s="143"/>
      <c r="NQO106" s="163"/>
      <c r="NQP106" s="139"/>
      <c r="NQQ106" s="143"/>
      <c r="NQR106" s="163"/>
      <c r="NQS106" s="139"/>
      <c r="NQT106" s="143"/>
      <c r="NQU106" s="163"/>
      <c r="NQV106" s="191"/>
      <c r="NQW106" s="164"/>
      <c r="NQX106" s="163"/>
      <c r="NQZ106" s="165"/>
      <c r="NRB106" s="139"/>
      <c r="NRD106" s="190"/>
      <c r="NRE106" s="141"/>
      <c r="NRF106" s="139"/>
      <c r="NRG106" s="163"/>
      <c r="NRH106" s="163"/>
      <c r="NRI106" s="139"/>
      <c r="NRJ106" s="143"/>
      <c r="NRK106" s="163"/>
      <c r="NRL106" s="139"/>
      <c r="NRM106" s="143"/>
      <c r="NRN106" s="163"/>
      <c r="NRO106" s="139"/>
      <c r="NRP106" s="143"/>
      <c r="NRQ106" s="163"/>
      <c r="NRR106" s="139"/>
      <c r="NRS106" s="143"/>
      <c r="NRT106" s="163"/>
      <c r="NRU106" s="191"/>
      <c r="NRV106" s="164"/>
      <c r="NRW106" s="163"/>
      <c r="NRY106" s="165"/>
      <c r="NSA106" s="139"/>
      <c r="NSC106" s="190"/>
      <c r="NSD106" s="141"/>
      <c r="NSE106" s="139"/>
      <c r="NSF106" s="163"/>
      <c r="NSG106" s="163"/>
      <c r="NSH106" s="139"/>
      <c r="NSI106" s="143"/>
      <c r="NSJ106" s="163"/>
      <c r="NSK106" s="139"/>
      <c r="NSL106" s="143"/>
      <c r="NSM106" s="163"/>
      <c r="NSN106" s="139"/>
      <c r="NSO106" s="143"/>
      <c r="NSP106" s="163"/>
      <c r="NSQ106" s="139"/>
      <c r="NSR106" s="143"/>
      <c r="NSS106" s="163"/>
      <c r="NST106" s="191"/>
      <c r="NSU106" s="164"/>
      <c r="NSV106" s="163"/>
      <c r="NSX106" s="165"/>
      <c r="NSZ106" s="139"/>
      <c r="NTB106" s="190"/>
      <c r="NTC106" s="141"/>
      <c r="NTD106" s="139"/>
      <c r="NTE106" s="163"/>
      <c r="NTF106" s="163"/>
      <c r="NTG106" s="139"/>
      <c r="NTH106" s="143"/>
      <c r="NTI106" s="163"/>
      <c r="NTJ106" s="139"/>
      <c r="NTK106" s="143"/>
      <c r="NTL106" s="163"/>
      <c r="NTM106" s="139"/>
      <c r="NTN106" s="143"/>
      <c r="NTO106" s="163"/>
      <c r="NTP106" s="139"/>
      <c r="NTQ106" s="143"/>
      <c r="NTR106" s="163"/>
      <c r="NTS106" s="191"/>
      <c r="NTT106" s="164"/>
      <c r="NTU106" s="163"/>
      <c r="NTW106" s="165"/>
      <c r="NTY106" s="139"/>
      <c r="NUA106" s="190"/>
      <c r="NUB106" s="141"/>
      <c r="NUC106" s="139"/>
      <c r="NUD106" s="163"/>
      <c r="NUE106" s="163"/>
      <c r="NUF106" s="139"/>
      <c r="NUG106" s="143"/>
      <c r="NUH106" s="163"/>
      <c r="NUI106" s="139"/>
      <c r="NUJ106" s="143"/>
      <c r="NUK106" s="163"/>
      <c r="NUL106" s="139"/>
      <c r="NUM106" s="143"/>
      <c r="NUN106" s="163"/>
      <c r="NUO106" s="139"/>
      <c r="NUP106" s="143"/>
      <c r="NUQ106" s="163"/>
      <c r="NUR106" s="191"/>
      <c r="NUS106" s="164"/>
      <c r="NUT106" s="163"/>
      <c r="NUV106" s="165"/>
      <c r="NUX106" s="139"/>
      <c r="NUZ106" s="190"/>
      <c r="NVA106" s="141"/>
      <c r="NVB106" s="139"/>
      <c r="NVC106" s="163"/>
      <c r="NVD106" s="163"/>
      <c r="NVE106" s="139"/>
      <c r="NVF106" s="143"/>
      <c r="NVG106" s="163"/>
      <c r="NVH106" s="139"/>
      <c r="NVI106" s="143"/>
      <c r="NVJ106" s="163"/>
      <c r="NVK106" s="139"/>
      <c r="NVL106" s="143"/>
      <c r="NVM106" s="163"/>
      <c r="NVN106" s="139"/>
      <c r="NVO106" s="143"/>
      <c r="NVP106" s="163"/>
      <c r="NVQ106" s="191"/>
      <c r="NVR106" s="164"/>
      <c r="NVS106" s="163"/>
      <c r="NVU106" s="165"/>
      <c r="NVW106" s="139"/>
      <c r="NVY106" s="190"/>
      <c r="NVZ106" s="141"/>
      <c r="NWA106" s="139"/>
      <c r="NWB106" s="163"/>
      <c r="NWC106" s="163"/>
      <c r="NWD106" s="139"/>
      <c r="NWE106" s="143"/>
      <c r="NWF106" s="163"/>
      <c r="NWG106" s="139"/>
      <c r="NWH106" s="143"/>
      <c r="NWI106" s="163"/>
      <c r="NWJ106" s="139"/>
      <c r="NWK106" s="143"/>
      <c r="NWL106" s="163"/>
      <c r="NWM106" s="139"/>
      <c r="NWN106" s="143"/>
      <c r="NWO106" s="163"/>
      <c r="NWP106" s="191"/>
      <c r="NWQ106" s="164"/>
      <c r="NWR106" s="163"/>
      <c r="NWT106" s="165"/>
      <c r="NWV106" s="139"/>
      <c r="NWX106" s="190"/>
      <c r="NWY106" s="141"/>
      <c r="NWZ106" s="139"/>
      <c r="NXA106" s="163"/>
      <c r="NXB106" s="163"/>
      <c r="NXC106" s="139"/>
      <c r="NXD106" s="143"/>
      <c r="NXE106" s="163"/>
      <c r="NXF106" s="139"/>
      <c r="NXG106" s="143"/>
      <c r="NXH106" s="163"/>
      <c r="NXI106" s="139"/>
      <c r="NXJ106" s="143"/>
      <c r="NXK106" s="163"/>
      <c r="NXL106" s="139"/>
      <c r="NXM106" s="143"/>
      <c r="NXN106" s="163"/>
      <c r="NXO106" s="191"/>
      <c r="NXP106" s="164"/>
      <c r="NXQ106" s="163"/>
      <c r="NXS106" s="165"/>
      <c r="NXU106" s="139"/>
      <c r="NXW106" s="190"/>
      <c r="NXX106" s="141"/>
      <c r="NXY106" s="139"/>
      <c r="NXZ106" s="163"/>
      <c r="NYA106" s="163"/>
      <c r="NYB106" s="139"/>
      <c r="NYC106" s="143"/>
      <c r="NYD106" s="163"/>
      <c r="NYE106" s="139"/>
      <c r="NYF106" s="143"/>
      <c r="NYG106" s="163"/>
      <c r="NYH106" s="139"/>
      <c r="NYI106" s="143"/>
      <c r="NYJ106" s="163"/>
      <c r="NYK106" s="139"/>
      <c r="NYL106" s="143"/>
      <c r="NYM106" s="163"/>
      <c r="NYN106" s="191"/>
      <c r="NYO106" s="164"/>
      <c r="NYP106" s="163"/>
      <c r="NYR106" s="165"/>
      <c r="NYT106" s="139"/>
      <c r="NYV106" s="190"/>
      <c r="NYW106" s="141"/>
      <c r="NYX106" s="139"/>
      <c r="NYY106" s="163"/>
      <c r="NYZ106" s="163"/>
      <c r="NZA106" s="139"/>
      <c r="NZB106" s="143"/>
      <c r="NZC106" s="163"/>
      <c r="NZD106" s="139"/>
      <c r="NZE106" s="143"/>
      <c r="NZF106" s="163"/>
      <c r="NZG106" s="139"/>
      <c r="NZH106" s="143"/>
      <c r="NZI106" s="163"/>
      <c r="NZJ106" s="139"/>
      <c r="NZK106" s="143"/>
      <c r="NZL106" s="163"/>
      <c r="NZM106" s="191"/>
      <c r="NZN106" s="164"/>
      <c r="NZO106" s="163"/>
      <c r="NZQ106" s="165"/>
      <c r="NZS106" s="139"/>
      <c r="NZU106" s="190"/>
      <c r="NZV106" s="141"/>
      <c r="NZW106" s="139"/>
      <c r="NZX106" s="163"/>
      <c r="NZY106" s="163"/>
      <c r="NZZ106" s="139"/>
      <c r="OAA106" s="143"/>
      <c r="OAB106" s="163"/>
      <c r="OAC106" s="139"/>
      <c r="OAD106" s="143"/>
      <c r="OAE106" s="163"/>
      <c r="OAF106" s="139"/>
      <c r="OAG106" s="143"/>
      <c r="OAH106" s="163"/>
      <c r="OAI106" s="139"/>
      <c r="OAJ106" s="143"/>
      <c r="OAK106" s="163"/>
      <c r="OAL106" s="191"/>
      <c r="OAM106" s="164"/>
      <c r="OAN106" s="163"/>
      <c r="OAP106" s="165"/>
      <c r="OAR106" s="139"/>
      <c r="OAT106" s="190"/>
      <c r="OAU106" s="141"/>
      <c r="OAV106" s="139"/>
      <c r="OAW106" s="163"/>
      <c r="OAX106" s="163"/>
      <c r="OAY106" s="139"/>
      <c r="OAZ106" s="143"/>
      <c r="OBA106" s="163"/>
      <c r="OBB106" s="139"/>
      <c r="OBC106" s="143"/>
      <c r="OBD106" s="163"/>
      <c r="OBE106" s="139"/>
      <c r="OBF106" s="143"/>
      <c r="OBG106" s="163"/>
      <c r="OBH106" s="139"/>
      <c r="OBI106" s="143"/>
      <c r="OBJ106" s="163"/>
      <c r="OBK106" s="191"/>
      <c r="OBL106" s="164"/>
      <c r="OBM106" s="163"/>
      <c r="OBO106" s="165"/>
      <c r="OBQ106" s="139"/>
      <c r="OBS106" s="190"/>
      <c r="OBT106" s="141"/>
      <c r="OBU106" s="139"/>
      <c r="OBV106" s="163"/>
      <c r="OBW106" s="163"/>
      <c r="OBX106" s="139"/>
      <c r="OBY106" s="143"/>
      <c r="OBZ106" s="163"/>
      <c r="OCA106" s="139"/>
      <c r="OCB106" s="143"/>
      <c r="OCC106" s="163"/>
      <c r="OCD106" s="139"/>
      <c r="OCE106" s="143"/>
      <c r="OCF106" s="163"/>
      <c r="OCG106" s="139"/>
      <c r="OCH106" s="143"/>
      <c r="OCI106" s="163"/>
      <c r="OCJ106" s="191"/>
      <c r="OCK106" s="164"/>
      <c r="OCL106" s="163"/>
      <c r="OCN106" s="165"/>
      <c r="OCP106" s="139"/>
      <c r="OCR106" s="190"/>
      <c r="OCS106" s="141"/>
      <c r="OCT106" s="139"/>
      <c r="OCU106" s="163"/>
      <c r="OCV106" s="163"/>
      <c r="OCW106" s="139"/>
      <c r="OCX106" s="143"/>
      <c r="OCY106" s="163"/>
      <c r="OCZ106" s="139"/>
      <c r="ODA106" s="143"/>
      <c r="ODB106" s="163"/>
      <c r="ODC106" s="139"/>
      <c r="ODD106" s="143"/>
      <c r="ODE106" s="163"/>
      <c r="ODF106" s="139"/>
      <c r="ODG106" s="143"/>
      <c r="ODH106" s="163"/>
      <c r="ODI106" s="191"/>
      <c r="ODJ106" s="164"/>
      <c r="ODK106" s="163"/>
      <c r="ODM106" s="165"/>
      <c r="ODO106" s="139"/>
      <c r="ODQ106" s="190"/>
      <c r="ODR106" s="141"/>
      <c r="ODS106" s="139"/>
      <c r="ODT106" s="163"/>
      <c r="ODU106" s="163"/>
      <c r="ODV106" s="139"/>
      <c r="ODW106" s="143"/>
      <c r="ODX106" s="163"/>
      <c r="ODY106" s="139"/>
      <c r="ODZ106" s="143"/>
      <c r="OEA106" s="163"/>
      <c r="OEB106" s="139"/>
      <c r="OEC106" s="143"/>
      <c r="OED106" s="163"/>
      <c r="OEE106" s="139"/>
      <c r="OEF106" s="143"/>
      <c r="OEG106" s="163"/>
      <c r="OEH106" s="191"/>
      <c r="OEI106" s="164"/>
      <c r="OEJ106" s="163"/>
      <c r="OEL106" s="165"/>
      <c r="OEN106" s="139"/>
      <c r="OEP106" s="190"/>
      <c r="OEQ106" s="141"/>
      <c r="OER106" s="139"/>
      <c r="OES106" s="163"/>
      <c r="OET106" s="163"/>
      <c r="OEU106" s="139"/>
      <c r="OEV106" s="143"/>
      <c r="OEW106" s="163"/>
      <c r="OEX106" s="139"/>
      <c r="OEY106" s="143"/>
      <c r="OEZ106" s="163"/>
      <c r="OFA106" s="139"/>
      <c r="OFB106" s="143"/>
      <c r="OFC106" s="163"/>
      <c r="OFD106" s="139"/>
      <c r="OFE106" s="143"/>
      <c r="OFF106" s="163"/>
      <c r="OFG106" s="191"/>
      <c r="OFH106" s="164"/>
      <c r="OFI106" s="163"/>
      <c r="OFK106" s="165"/>
      <c r="OFM106" s="139"/>
      <c r="OFO106" s="190"/>
      <c r="OFP106" s="141"/>
      <c r="OFQ106" s="139"/>
      <c r="OFR106" s="163"/>
      <c r="OFS106" s="163"/>
      <c r="OFT106" s="139"/>
      <c r="OFU106" s="143"/>
      <c r="OFV106" s="163"/>
      <c r="OFW106" s="139"/>
      <c r="OFX106" s="143"/>
      <c r="OFY106" s="163"/>
      <c r="OFZ106" s="139"/>
      <c r="OGA106" s="143"/>
      <c r="OGB106" s="163"/>
      <c r="OGC106" s="139"/>
      <c r="OGD106" s="143"/>
      <c r="OGE106" s="163"/>
      <c r="OGF106" s="191"/>
      <c r="OGG106" s="164"/>
      <c r="OGH106" s="163"/>
      <c r="OGJ106" s="165"/>
      <c r="OGL106" s="139"/>
      <c r="OGN106" s="190"/>
      <c r="OGO106" s="141"/>
      <c r="OGP106" s="139"/>
      <c r="OGQ106" s="163"/>
      <c r="OGR106" s="163"/>
      <c r="OGS106" s="139"/>
      <c r="OGT106" s="143"/>
      <c r="OGU106" s="163"/>
      <c r="OGV106" s="139"/>
      <c r="OGW106" s="143"/>
      <c r="OGX106" s="163"/>
      <c r="OGY106" s="139"/>
      <c r="OGZ106" s="143"/>
      <c r="OHA106" s="163"/>
      <c r="OHB106" s="139"/>
      <c r="OHC106" s="143"/>
      <c r="OHD106" s="163"/>
      <c r="OHE106" s="191"/>
      <c r="OHF106" s="164"/>
      <c r="OHG106" s="163"/>
      <c r="OHI106" s="165"/>
      <c r="OHK106" s="139"/>
      <c r="OHM106" s="190"/>
      <c r="OHN106" s="141"/>
      <c r="OHO106" s="139"/>
      <c r="OHP106" s="163"/>
      <c r="OHQ106" s="163"/>
      <c r="OHR106" s="139"/>
      <c r="OHS106" s="143"/>
      <c r="OHT106" s="163"/>
      <c r="OHU106" s="139"/>
      <c r="OHV106" s="143"/>
      <c r="OHW106" s="163"/>
      <c r="OHX106" s="139"/>
      <c r="OHY106" s="143"/>
      <c r="OHZ106" s="163"/>
      <c r="OIA106" s="139"/>
      <c r="OIB106" s="143"/>
      <c r="OIC106" s="163"/>
      <c r="OID106" s="191"/>
      <c r="OIE106" s="164"/>
      <c r="OIF106" s="163"/>
      <c r="OIH106" s="165"/>
      <c r="OIJ106" s="139"/>
      <c r="OIL106" s="190"/>
      <c r="OIM106" s="141"/>
      <c r="OIN106" s="139"/>
      <c r="OIO106" s="163"/>
      <c r="OIP106" s="163"/>
      <c r="OIQ106" s="139"/>
      <c r="OIR106" s="143"/>
      <c r="OIS106" s="163"/>
      <c r="OIT106" s="139"/>
      <c r="OIU106" s="143"/>
      <c r="OIV106" s="163"/>
      <c r="OIW106" s="139"/>
      <c r="OIX106" s="143"/>
      <c r="OIY106" s="163"/>
      <c r="OIZ106" s="139"/>
      <c r="OJA106" s="143"/>
      <c r="OJB106" s="163"/>
      <c r="OJC106" s="191"/>
      <c r="OJD106" s="164"/>
      <c r="OJE106" s="163"/>
      <c r="OJG106" s="165"/>
      <c r="OJI106" s="139"/>
      <c r="OJK106" s="190"/>
      <c r="OJL106" s="141"/>
      <c r="OJM106" s="139"/>
      <c r="OJN106" s="163"/>
      <c r="OJO106" s="163"/>
      <c r="OJP106" s="139"/>
      <c r="OJQ106" s="143"/>
      <c r="OJR106" s="163"/>
      <c r="OJS106" s="139"/>
      <c r="OJT106" s="143"/>
      <c r="OJU106" s="163"/>
      <c r="OJV106" s="139"/>
      <c r="OJW106" s="143"/>
      <c r="OJX106" s="163"/>
      <c r="OJY106" s="139"/>
      <c r="OJZ106" s="143"/>
      <c r="OKA106" s="163"/>
      <c r="OKB106" s="191"/>
      <c r="OKC106" s="164"/>
      <c r="OKD106" s="163"/>
      <c r="OKF106" s="165"/>
      <c r="OKH106" s="139"/>
      <c r="OKJ106" s="190"/>
      <c r="OKK106" s="141"/>
      <c r="OKL106" s="139"/>
      <c r="OKM106" s="163"/>
      <c r="OKN106" s="163"/>
      <c r="OKO106" s="139"/>
      <c r="OKP106" s="143"/>
      <c r="OKQ106" s="163"/>
      <c r="OKR106" s="139"/>
      <c r="OKS106" s="143"/>
      <c r="OKT106" s="163"/>
      <c r="OKU106" s="139"/>
      <c r="OKV106" s="143"/>
      <c r="OKW106" s="163"/>
      <c r="OKX106" s="139"/>
      <c r="OKY106" s="143"/>
      <c r="OKZ106" s="163"/>
      <c r="OLA106" s="191"/>
      <c r="OLB106" s="164"/>
      <c r="OLC106" s="163"/>
      <c r="OLE106" s="165"/>
      <c r="OLG106" s="139"/>
      <c r="OLI106" s="190"/>
      <c r="OLJ106" s="141"/>
      <c r="OLK106" s="139"/>
      <c r="OLL106" s="163"/>
      <c r="OLM106" s="163"/>
      <c r="OLN106" s="139"/>
      <c r="OLO106" s="143"/>
      <c r="OLP106" s="163"/>
      <c r="OLQ106" s="139"/>
      <c r="OLR106" s="143"/>
      <c r="OLS106" s="163"/>
      <c r="OLT106" s="139"/>
      <c r="OLU106" s="143"/>
      <c r="OLV106" s="163"/>
      <c r="OLW106" s="139"/>
      <c r="OLX106" s="143"/>
      <c r="OLY106" s="163"/>
      <c r="OLZ106" s="191"/>
      <c r="OMA106" s="164"/>
      <c r="OMB106" s="163"/>
      <c r="OMD106" s="165"/>
      <c r="OMF106" s="139"/>
      <c r="OMH106" s="190"/>
      <c r="OMI106" s="141"/>
      <c r="OMJ106" s="139"/>
      <c r="OMK106" s="163"/>
      <c r="OML106" s="163"/>
      <c r="OMM106" s="139"/>
      <c r="OMN106" s="143"/>
      <c r="OMO106" s="163"/>
      <c r="OMP106" s="139"/>
      <c r="OMQ106" s="143"/>
      <c r="OMR106" s="163"/>
      <c r="OMS106" s="139"/>
      <c r="OMT106" s="143"/>
      <c r="OMU106" s="163"/>
      <c r="OMV106" s="139"/>
      <c r="OMW106" s="143"/>
      <c r="OMX106" s="163"/>
      <c r="OMY106" s="191"/>
      <c r="OMZ106" s="164"/>
      <c r="ONA106" s="163"/>
      <c r="ONC106" s="165"/>
      <c r="ONE106" s="139"/>
      <c r="ONG106" s="190"/>
      <c r="ONH106" s="141"/>
      <c r="ONI106" s="139"/>
      <c r="ONJ106" s="163"/>
      <c r="ONK106" s="163"/>
      <c r="ONL106" s="139"/>
      <c r="ONM106" s="143"/>
      <c r="ONN106" s="163"/>
      <c r="ONO106" s="139"/>
      <c r="ONP106" s="143"/>
      <c r="ONQ106" s="163"/>
      <c r="ONR106" s="139"/>
      <c r="ONS106" s="143"/>
      <c r="ONT106" s="163"/>
      <c r="ONU106" s="139"/>
      <c r="ONV106" s="143"/>
      <c r="ONW106" s="163"/>
      <c r="ONX106" s="191"/>
      <c r="ONY106" s="164"/>
      <c r="ONZ106" s="163"/>
      <c r="OOB106" s="165"/>
      <c r="OOD106" s="139"/>
      <c r="OOF106" s="190"/>
      <c r="OOG106" s="141"/>
      <c r="OOH106" s="139"/>
      <c r="OOI106" s="163"/>
      <c r="OOJ106" s="163"/>
      <c r="OOK106" s="139"/>
      <c r="OOL106" s="143"/>
      <c r="OOM106" s="163"/>
      <c r="OON106" s="139"/>
      <c r="OOO106" s="143"/>
      <c r="OOP106" s="163"/>
      <c r="OOQ106" s="139"/>
      <c r="OOR106" s="143"/>
      <c r="OOS106" s="163"/>
      <c r="OOT106" s="139"/>
      <c r="OOU106" s="143"/>
      <c r="OOV106" s="163"/>
      <c r="OOW106" s="191"/>
      <c r="OOX106" s="164"/>
      <c r="OOY106" s="163"/>
      <c r="OPA106" s="165"/>
      <c r="OPC106" s="139"/>
      <c r="OPE106" s="190"/>
      <c r="OPF106" s="141"/>
      <c r="OPG106" s="139"/>
      <c r="OPH106" s="163"/>
      <c r="OPI106" s="163"/>
      <c r="OPJ106" s="139"/>
      <c r="OPK106" s="143"/>
      <c r="OPL106" s="163"/>
      <c r="OPM106" s="139"/>
      <c r="OPN106" s="143"/>
      <c r="OPO106" s="163"/>
      <c r="OPP106" s="139"/>
      <c r="OPQ106" s="143"/>
      <c r="OPR106" s="163"/>
      <c r="OPS106" s="139"/>
      <c r="OPT106" s="143"/>
      <c r="OPU106" s="163"/>
      <c r="OPV106" s="191"/>
      <c r="OPW106" s="164"/>
      <c r="OPX106" s="163"/>
      <c r="OPZ106" s="165"/>
      <c r="OQB106" s="139"/>
      <c r="OQD106" s="190"/>
      <c r="OQE106" s="141"/>
      <c r="OQF106" s="139"/>
      <c r="OQG106" s="163"/>
      <c r="OQH106" s="163"/>
      <c r="OQI106" s="139"/>
      <c r="OQJ106" s="143"/>
      <c r="OQK106" s="163"/>
      <c r="OQL106" s="139"/>
      <c r="OQM106" s="143"/>
      <c r="OQN106" s="163"/>
      <c r="OQO106" s="139"/>
      <c r="OQP106" s="143"/>
      <c r="OQQ106" s="163"/>
      <c r="OQR106" s="139"/>
      <c r="OQS106" s="143"/>
      <c r="OQT106" s="163"/>
      <c r="OQU106" s="191"/>
      <c r="OQV106" s="164"/>
      <c r="OQW106" s="163"/>
      <c r="OQY106" s="165"/>
      <c r="ORA106" s="139"/>
      <c r="ORC106" s="190"/>
      <c r="ORD106" s="141"/>
      <c r="ORE106" s="139"/>
      <c r="ORF106" s="163"/>
      <c r="ORG106" s="163"/>
      <c r="ORH106" s="139"/>
      <c r="ORI106" s="143"/>
      <c r="ORJ106" s="163"/>
      <c r="ORK106" s="139"/>
      <c r="ORL106" s="143"/>
      <c r="ORM106" s="163"/>
      <c r="ORN106" s="139"/>
      <c r="ORO106" s="143"/>
      <c r="ORP106" s="163"/>
      <c r="ORQ106" s="139"/>
      <c r="ORR106" s="143"/>
      <c r="ORS106" s="163"/>
      <c r="ORT106" s="191"/>
      <c r="ORU106" s="164"/>
      <c r="ORV106" s="163"/>
      <c r="ORX106" s="165"/>
      <c r="ORZ106" s="139"/>
      <c r="OSB106" s="190"/>
      <c r="OSC106" s="141"/>
      <c r="OSD106" s="139"/>
      <c r="OSE106" s="163"/>
      <c r="OSF106" s="163"/>
      <c r="OSG106" s="139"/>
      <c r="OSH106" s="143"/>
      <c r="OSI106" s="163"/>
      <c r="OSJ106" s="139"/>
      <c r="OSK106" s="143"/>
      <c r="OSL106" s="163"/>
      <c r="OSM106" s="139"/>
      <c r="OSN106" s="143"/>
      <c r="OSO106" s="163"/>
      <c r="OSP106" s="139"/>
      <c r="OSQ106" s="143"/>
      <c r="OSR106" s="163"/>
      <c r="OSS106" s="191"/>
      <c r="OST106" s="164"/>
      <c r="OSU106" s="163"/>
      <c r="OSW106" s="165"/>
      <c r="OSY106" s="139"/>
      <c r="OTA106" s="190"/>
      <c r="OTB106" s="141"/>
      <c r="OTC106" s="139"/>
      <c r="OTD106" s="163"/>
      <c r="OTE106" s="163"/>
      <c r="OTF106" s="139"/>
      <c r="OTG106" s="143"/>
      <c r="OTH106" s="163"/>
      <c r="OTI106" s="139"/>
      <c r="OTJ106" s="143"/>
      <c r="OTK106" s="163"/>
      <c r="OTL106" s="139"/>
      <c r="OTM106" s="143"/>
      <c r="OTN106" s="163"/>
      <c r="OTO106" s="139"/>
      <c r="OTP106" s="143"/>
      <c r="OTQ106" s="163"/>
      <c r="OTR106" s="191"/>
      <c r="OTS106" s="164"/>
      <c r="OTT106" s="163"/>
      <c r="OTV106" s="165"/>
      <c r="OTX106" s="139"/>
      <c r="OTZ106" s="190"/>
      <c r="OUA106" s="141"/>
      <c r="OUB106" s="139"/>
      <c r="OUC106" s="163"/>
      <c r="OUD106" s="163"/>
      <c r="OUE106" s="139"/>
      <c r="OUF106" s="143"/>
      <c r="OUG106" s="163"/>
      <c r="OUH106" s="139"/>
      <c r="OUI106" s="143"/>
      <c r="OUJ106" s="163"/>
      <c r="OUK106" s="139"/>
      <c r="OUL106" s="143"/>
      <c r="OUM106" s="163"/>
      <c r="OUN106" s="139"/>
      <c r="OUO106" s="143"/>
      <c r="OUP106" s="163"/>
      <c r="OUQ106" s="191"/>
      <c r="OUR106" s="164"/>
      <c r="OUS106" s="163"/>
      <c r="OUU106" s="165"/>
      <c r="OUW106" s="139"/>
      <c r="OUY106" s="190"/>
      <c r="OUZ106" s="141"/>
      <c r="OVA106" s="139"/>
      <c r="OVB106" s="163"/>
      <c r="OVC106" s="163"/>
      <c r="OVD106" s="139"/>
      <c r="OVE106" s="143"/>
      <c r="OVF106" s="163"/>
      <c r="OVG106" s="139"/>
      <c r="OVH106" s="143"/>
      <c r="OVI106" s="163"/>
      <c r="OVJ106" s="139"/>
      <c r="OVK106" s="143"/>
      <c r="OVL106" s="163"/>
      <c r="OVM106" s="139"/>
      <c r="OVN106" s="143"/>
      <c r="OVO106" s="163"/>
      <c r="OVP106" s="191"/>
      <c r="OVQ106" s="164"/>
      <c r="OVR106" s="163"/>
      <c r="OVT106" s="165"/>
      <c r="OVV106" s="139"/>
      <c r="OVX106" s="190"/>
      <c r="OVY106" s="141"/>
      <c r="OVZ106" s="139"/>
      <c r="OWA106" s="163"/>
      <c r="OWB106" s="163"/>
      <c r="OWC106" s="139"/>
      <c r="OWD106" s="143"/>
      <c r="OWE106" s="163"/>
      <c r="OWF106" s="139"/>
      <c r="OWG106" s="143"/>
      <c r="OWH106" s="163"/>
      <c r="OWI106" s="139"/>
      <c r="OWJ106" s="143"/>
      <c r="OWK106" s="163"/>
      <c r="OWL106" s="139"/>
      <c r="OWM106" s="143"/>
      <c r="OWN106" s="163"/>
      <c r="OWO106" s="191"/>
      <c r="OWP106" s="164"/>
      <c r="OWQ106" s="163"/>
      <c r="OWS106" s="165"/>
      <c r="OWU106" s="139"/>
      <c r="OWW106" s="190"/>
      <c r="OWX106" s="141"/>
      <c r="OWY106" s="139"/>
      <c r="OWZ106" s="163"/>
      <c r="OXA106" s="163"/>
      <c r="OXB106" s="139"/>
      <c r="OXC106" s="143"/>
      <c r="OXD106" s="163"/>
      <c r="OXE106" s="139"/>
      <c r="OXF106" s="143"/>
      <c r="OXG106" s="163"/>
      <c r="OXH106" s="139"/>
      <c r="OXI106" s="143"/>
      <c r="OXJ106" s="163"/>
      <c r="OXK106" s="139"/>
      <c r="OXL106" s="143"/>
      <c r="OXM106" s="163"/>
      <c r="OXN106" s="191"/>
      <c r="OXO106" s="164"/>
      <c r="OXP106" s="163"/>
      <c r="OXR106" s="165"/>
      <c r="OXT106" s="139"/>
      <c r="OXV106" s="190"/>
      <c r="OXW106" s="141"/>
      <c r="OXX106" s="139"/>
      <c r="OXY106" s="163"/>
      <c r="OXZ106" s="163"/>
      <c r="OYA106" s="139"/>
      <c r="OYB106" s="143"/>
      <c r="OYC106" s="163"/>
      <c r="OYD106" s="139"/>
      <c r="OYE106" s="143"/>
      <c r="OYF106" s="163"/>
      <c r="OYG106" s="139"/>
      <c r="OYH106" s="143"/>
      <c r="OYI106" s="163"/>
      <c r="OYJ106" s="139"/>
      <c r="OYK106" s="143"/>
      <c r="OYL106" s="163"/>
      <c r="OYM106" s="191"/>
      <c r="OYN106" s="164"/>
      <c r="OYO106" s="163"/>
      <c r="OYQ106" s="165"/>
      <c r="OYS106" s="139"/>
      <c r="OYU106" s="190"/>
      <c r="OYV106" s="141"/>
      <c r="OYW106" s="139"/>
      <c r="OYX106" s="163"/>
      <c r="OYY106" s="163"/>
      <c r="OYZ106" s="139"/>
      <c r="OZA106" s="143"/>
      <c r="OZB106" s="163"/>
      <c r="OZC106" s="139"/>
      <c r="OZD106" s="143"/>
      <c r="OZE106" s="163"/>
      <c r="OZF106" s="139"/>
      <c r="OZG106" s="143"/>
      <c r="OZH106" s="163"/>
      <c r="OZI106" s="139"/>
      <c r="OZJ106" s="143"/>
      <c r="OZK106" s="163"/>
      <c r="OZL106" s="191"/>
      <c r="OZM106" s="164"/>
      <c r="OZN106" s="163"/>
      <c r="OZP106" s="165"/>
      <c r="OZR106" s="139"/>
      <c r="OZT106" s="190"/>
      <c r="OZU106" s="141"/>
      <c r="OZV106" s="139"/>
      <c r="OZW106" s="163"/>
      <c r="OZX106" s="163"/>
      <c r="OZY106" s="139"/>
      <c r="OZZ106" s="143"/>
      <c r="PAA106" s="163"/>
      <c r="PAB106" s="139"/>
      <c r="PAC106" s="143"/>
      <c r="PAD106" s="163"/>
      <c r="PAE106" s="139"/>
      <c r="PAF106" s="143"/>
      <c r="PAG106" s="163"/>
      <c r="PAH106" s="139"/>
      <c r="PAI106" s="143"/>
      <c r="PAJ106" s="163"/>
      <c r="PAK106" s="191"/>
      <c r="PAL106" s="164"/>
      <c r="PAM106" s="163"/>
      <c r="PAO106" s="165"/>
      <c r="PAQ106" s="139"/>
      <c r="PAS106" s="190"/>
      <c r="PAT106" s="141"/>
      <c r="PAU106" s="139"/>
      <c r="PAV106" s="163"/>
      <c r="PAW106" s="163"/>
      <c r="PAX106" s="139"/>
      <c r="PAY106" s="143"/>
      <c r="PAZ106" s="163"/>
      <c r="PBA106" s="139"/>
      <c r="PBB106" s="143"/>
      <c r="PBC106" s="163"/>
      <c r="PBD106" s="139"/>
      <c r="PBE106" s="143"/>
      <c r="PBF106" s="163"/>
      <c r="PBG106" s="139"/>
      <c r="PBH106" s="143"/>
      <c r="PBI106" s="163"/>
      <c r="PBJ106" s="191"/>
      <c r="PBK106" s="164"/>
      <c r="PBL106" s="163"/>
      <c r="PBN106" s="165"/>
      <c r="PBP106" s="139"/>
      <c r="PBR106" s="190"/>
      <c r="PBS106" s="141"/>
      <c r="PBT106" s="139"/>
      <c r="PBU106" s="163"/>
      <c r="PBV106" s="163"/>
      <c r="PBW106" s="139"/>
      <c r="PBX106" s="143"/>
      <c r="PBY106" s="163"/>
      <c r="PBZ106" s="139"/>
      <c r="PCA106" s="143"/>
      <c r="PCB106" s="163"/>
      <c r="PCC106" s="139"/>
      <c r="PCD106" s="143"/>
      <c r="PCE106" s="163"/>
      <c r="PCF106" s="139"/>
      <c r="PCG106" s="143"/>
      <c r="PCH106" s="163"/>
      <c r="PCI106" s="191"/>
      <c r="PCJ106" s="164"/>
      <c r="PCK106" s="163"/>
      <c r="PCM106" s="165"/>
      <c r="PCO106" s="139"/>
      <c r="PCQ106" s="190"/>
      <c r="PCR106" s="141"/>
      <c r="PCS106" s="139"/>
      <c r="PCT106" s="163"/>
      <c r="PCU106" s="163"/>
      <c r="PCV106" s="139"/>
      <c r="PCW106" s="143"/>
      <c r="PCX106" s="163"/>
      <c r="PCY106" s="139"/>
      <c r="PCZ106" s="143"/>
      <c r="PDA106" s="163"/>
      <c r="PDB106" s="139"/>
      <c r="PDC106" s="143"/>
      <c r="PDD106" s="163"/>
      <c r="PDE106" s="139"/>
      <c r="PDF106" s="143"/>
      <c r="PDG106" s="163"/>
      <c r="PDH106" s="191"/>
      <c r="PDI106" s="164"/>
      <c r="PDJ106" s="163"/>
      <c r="PDL106" s="165"/>
      <c r="PDN106" s="139"/>
      <c r="PDP106" s="190"/>
      <c r="PDQ106" s="141"/>
      <c r="PDR106" s="139"/>
      <c r="PDS106" s="163"/>
      <c r="PDT106" s="163"/>
      <c r="PDU106" s="139"/>
      <c r="PDV106" s="143"/>
      <c r="PDW106" s="163"/>
      <c r="PDX106" s="139"/>
      <c r="PDY106" s="143"/>
      <c r="PDZ106" s="163"/>
      <c r="PEA106" s="139"/>
      <c r="PEB106" s="143"/>
      <c r="PEC106" s="163"/>
      <c r="PED106" s="139"/>
      <c r="PEE106" s="143"/>
      <c r="PEF106" s="163"/>
      <c r="PEG106" s="191"/>
      <c r="PEH106" s="164"/>
      <c r="PEI106" s="163"/>
      <c r="PEK106" s="165"/>
      <c r="PEM106" s="139"/>
      <c r="PEO106" s="190"/>
      <c r="PEP106" s="141"/>
      <c r="PEQ106" s="139"/>
      <c r="PER106" s="163"/>
      <c r="PES106" s="163"/>
      <c r="PET106" s="139"/>
      <c r="PEU106" s="143"/>
      <c r="PEV106" s="163"/>
      <c r="PEW106" s="139"/>
      <c r="PEX106" s="143"/>
      <c r="PEY106" s="163"/>
      <c r="PEZ106" s="139"/>
      <c r="PFA106" s="143"/>
      <c r="PFB106" s="163"/>
      <c r="PFC106" s="139"/>
      <c r="PFD106" s="143"/>
      <c r="PFE106" s="163"/>
      <c r="PFF106" s="191"/>
      <c r="PFG106" s="164"/>
      <c r="PFH106" s="163"/>
      <c r="PFJ106" s="165"/>
      <c r="PFL106" s="139"/>
      <c r="PFN106" s="190"/>
      <c r="PFO106" s="141"/>
      <c r="PFP106" s="139"/>
      <c r="PFQ106" s="163"/>
      <c r="PFR106" s="163"/>
      <c r="PFS106" s="139"/>
      <c r="PFT106" s="143"/>
      <c r="PFU106" s="163"/>
      <c r="PFV106" s="139"/>
      <c r="PFW106" s="143"/>
      <c r="PFX106" s="163"/>
      <c r="PFY106" s="139"/>
      <c r="PFZ106" s="143"/>
      <c r="PGA106" s="163"/>
      <c r="PGB106" s="139"/>
      <c r="PGC106" s="143"/>
      <c r="PGD106" s="163"/>
      <c r="PGE106" s="191"/>
      <c r="PGF106" s="164"/>
      <c r="PGG106" s="163"/>
      <c r="PGI106" s="165"/>
      <c r="PGK106" s="139"/>
      <c r="PGM106" s="190"/>
      <c r="PGN106" s="141"/>
      <c r="PGO106" s="139"/>
      <c r="PGP106" s="163"/>
      <c r="PGQ106" s="163"/>
      <c r="PGR106" s="139"/>
      <c r="PGS106" s="143"/>
      <c r="PGT106" s="163"/>
      <c r="PGU106" s="139"/>
      <c r="PGV106" s="143"/>
      <c r="PGW106" s="163"/>
      <c r="PGX106" s="139"/>
      <c r="PGY106" s="143"/>
      <c r="PGZ106" s="163"/>
      <c r="PHA106" s="139"/>
      <c r="PHB106" s="143"/>
      <c r="PHC106" s="163"/>
      <c r="PHD106" s="191"/>
      <c r="PHE106" s="164"/>
      <c r="PHF106" s="163"/>
      <c r="PHH106" s="165"/>
      <c r="PHJ106" s="139"/>
      <c r="PHL106" s="190"/>
      <c r="PHM106" s="141"/>
      <c r="PHN106" s="139"/>
      <c r="PHO106" s="163"/>
      <c r="PHP106" s="163"/>
      <c r="PHQ106" s="139"/>
      <c r="PHR106" s="143"/>
      <c r="PHS106" s="163"/>
      <c r="PHT106" s="139"/>
      <c r="PHU106" s="143"/>
      <c r="PHV106" s="163"/>
      <c r="PHW106" s="139"/>
      <c r="PHX106" s="143"/>
      <c r="PHY106" s="163"/>
      <c r="PHZ106" s="139"/>
      <c r="PIA106" s="143"/>
      <c r="PIB106" s="163"/>
      <c r="PIC106" s="191"/>
      <c r="PID106" s="164"/>
      <c r="PIE106" s="163"/>
      <c r="PIG106" s="165"/>
      <c r="PII106" s="139"/>
      <c r="PIK106" s="190"/>
      <c r="PIL106" s="141"/>
      <c r="PIM106" s="139"/>
      <c r="PIN106" s="163"/>
      <c r="PIO106" s="163"/>
      <c r="PIP106" s="139"/>
      <c r="PIQ106" s="143"/>
      <c r="PIR106" s="163"/>
      <c r="PIS106" s="139"/>
      <c r="PIT106" s="143"/>
      <c r="PIU106" s="163"/>
      <c r="PIV106" s="139"/>
      <c r="PIW106" s="143"/>
      <c r="PIX106" s="163"/>
      <c r="PIY106" s="139"/>
      <c r="PIZ106" s="143"/>
      <c r="PJA106" s="163"/>
      <c r="PJB106" s="191"/>
      <c r="PJC106" s="164"/>
      <c r="PJD106" s="163"/>
      <c r="PJF106" s="165"/>
      <c r="PJH106" s="139"/>
      <c r="PJJ106" s="190"/>
      <c r="PJK106" s="141"/>
      <c r="PJL106" s="139"/>
      <c r="PJM106" s="163"/>
      <c r="PJN106" s="163"/>
      <c r="PJO106" s="139"/>
      <c r="PJP106" s="143"/>
      <c r="PJQ106" s="163"/>
      <c r="PJR106" s="139"/>
      <c r="PJS106" s="143"/>
      <c r="PJT106" s="163"/>
      <c r="PJU106" s="139"/>
      <c r="PJV106" s="143"/>
      <c r="PJW106" s="163"/>
      <c r="PJX106" s="139"/>
      <c r="PJY106" s="143"/>
      <c r="PJZ106" s="163"/>
      <c r="PKA106" s="191"/>
      <c r="PKB106" s="164"/>
      <c r="PKC106" s="163"/>
      <c r="PKE106" s="165"/>
      <c r="PKG106" s="139"/>
      <c r="PKI106" s="190"/>
      <c r="PKJ106" s="141"/>
      <c r="PKK106" s="139"/>
      <c r="PKL106" s="163"/>
      <c r="PKM106" s="163"/>
      <c r="PKN106" s="139"/>
      <c r="PKO106" s="143"/>
      <c r="PKP106" s="163"/>
      <c r="PKQ106" s="139"/>
      <c r="PKR106" s="143"/>
      <c r="PKS106" s="163"/>
      <c r="PKT106" s="139"/>
      <c r="PKU106" s="143"/>
      <c r="PKV106" s="163"/>
      <c r="PKW106" s="139"/>
      <c r="PKX106" s="143"/>
      <c r="PKY106" s="163"/>
      <c r="PKZ106" s="191"/>
      <c r="PLA106" s="164"/>
      <c r="PLB106" s="163"/>
      <c r="PLD106" s="165"/>
      <c r="PLF106" s="139"/>
      <c r="PLH106" s="190"/>
      <c r="PLI106" s="141"/>
      <c r="PLJ106" s="139"/>
      <c r="PLK106" s="163"/>
      <c r="PLL106" s="163"/>
      <c r="PLM106" s="139"/>
      <c r="PLN106" s="143"/>
      <c r="PLO106" s="163"/>
      <c r="PLP106" s="139"/>
      <c r="PLQ106" s="143"/>
      <c r="PLR106" s="163"/>
      <c r="PLS106" s="139"/>
      <c r="PLT106" s="143"/>
      <c r="PLU106" s="163"/>
      <c r="PLV106" s="139"/>
      <c r="PLW106" s="143"/>
      <c r="PLX106" s="163"/>
      <c r="PLY106" s="191"/>
      <c r="PLZ106" s="164"/>
      <c r="PMA106" s="163"/>
      <c r="PMC106" s="165"/>
      <c r="PME106" s="139"/>
      <c r="PMG106" s="190"/>
      <c r="PMH106" s="141"/>
      <c r="PMI106" s="139"/>
      <c r="PMJ106" s="163"/>
      <c r="PMK106" s="163"/>
      <c r="PML106" s="139"/>
      <c r="PMM106" s="143"/>
      <c r="PMN106" s="163"/>
      <c r="PMO106" s="139"/>
      <c r="PMP106" s="143"/>
      <c r="PMQ106" s="163"/>
      <c r="PMR106" s="139"/>
      <c r="PMS106" s="143"/>
      <c r="PMT106" s="163"/>
      <c r="PMU106" s="139"/>
      <c r="PMV106" s="143"/>
      <c r="PMW106" s="163"/>
      <c r="PMX106" s="191"/>
      <c r="PMY106" s="164"/>
      <c r="PMZ106" s="163"/>
      <c r="PNB106" s="165"/>
      <c r="PND106" s="139"/>
      <c r="PNF106" s="190"/>
      <c r="PNG106" s="141"/>
      <c r="PNH106" s="139"/>
      <c r="PNI106" s="163"/>
      <c r="PNJ106" s="163"/>
      <c r="PNK106" s="139"/>
      <c r="PNL106" s="143"/>
      <c r="PNM106" s="163"/>
      <c r="PNN106" s="139"/>
      <c r="PNO106" s="143"/>
      <c r="PNP106" s="163"/>
      <c r="PNQ106" s="139"/>
      <c r="PNR106" s="143"/>
      <c r="PNS106" s="163"/>
      <c r="PNT106" s="139"/>
      <c r="PNU106" s="143"/>
      <c r="PNV106" s="163"/>
      <c r="PNW106" s="191"/>
      <c r="PNX106" s="164"/>
      <c r="PNY106" s="163"/>
      <c r="POA106" s="165"/>
      <c r="POC106" s="139"/>
      <c r="POE106" s="190"/>
      <c r="POF106" s="141"/>
      <c r="POG106" s="139"/>
      <c r="POH106" s="163"/>
      <c r="POI106" s="163"/>
      <c r="POJ106" s="139"/>
      <c r="POK106" s="143"/>
      <c r="POL106" s="163"/>
      <c r="POM106" s="139"/>
      <c r="PON106" s="143"/>
      <c r="POO106" s="163"/>
      <c r="POP106" s="139"/>
      <c r="POQ106" s="143"/>
      <c r="POR106" s="163"/>
      <c r="POS106" s="139"/>
      <c r="POT106" s="143"/>
      <c r="POU106" s="163"/>
      <c r="POV106" s="191"/>
      <c r="POW106" s="164"/>
      <c r="POX106" s="163"/>
      <c r="POZ106" s="165"/>
      <c r="PPB106" s="139"/>
      <c r="PPD106" s="190"/>
      <c r="PPE106" s="141"/>
      <c r="PPF106" s="139"/>
      <c r="PPG106" s="163"/>
      <c r="PPH106" s="163"/>
      <c r="PPI106" s="139"/>
      <c r="PPJ106" s="143"/>
      <c r="PPK106" s="163"/>
      <c r="PPL106" s="139"/>
      <c r="PPM106" s="143"/>
      <c r="PPN106" s="163"/>
      <c r="PPO106" s="139"/>
      <c r="PPP106" s="143"/>
      <c r="PPQ106" s="163"/>
      <c r="PPR106" s="139"/>
      <c r="PPS106" s="143"/>
      <c r="PPT106" s="163"/>
      <c r="PPU106" s="191"/>
      <c r="PPV106" s="164"/>
      <c r="PPW106" s="163"/>
      <c r="PPY106" s="165"/>
      <c r="PQA106" s="139"/>
      <c r="PQC106" s="190"/>
      <c r="PQD106" s="141"/>
      <c r="PQE106" s="139"/>
      <c r="PQF106" s="163"/>
      <c r="PQG106" s="163"/>
      <c r="PQH106" s="139"/>
      <c r="PQI106" s="143"/>
      <c r="PQJ106" s="163"/>
      <c r="PQK106" s="139"/>
      <c r="PQL106" s="143"/>
      <c r="PQM106" s="163"/>
      <c r="PQN106" s="139"/>
      <c r="PQO106" s="143"/>
      <c r="PQP106" s="163"/>
      <c r="PQQ106" s="139"/>
      <c r="PQR106" s="143"/>
      <c r="PQS106" s="163"/>
      <c r="PQT106" s="191"/>
      <c r="PQU106" s="164"/>
      <c r="PQV106" s="163"/>
      <c r="PQX106" s="165"/>
      <c r="PQZ106" s="139"/>
      <c r="PRB106" s="190"/>
      <c r="PRC106" s="141"/>
      <c r="PRD106" s="139"/>
      <c r="PRE106" s="163"/>
      <c r="PRF106" s="163"/>
      <c r="PRG106" s="139"/>
      <c r="PRH106" s="143"/>
      <c r="PRI106" s="163"/>
      <c r="PRJ106" s="139"/>
      <c r="PRK106" s="143"/>
      <c r="PRL106" s="163"/>
      <c r="PRM106" s="139"/>
      <c r="PRN106" s="143"/>
      <c r="PRO106" s="163"/>
      <c r="PRP106" s="139"/>
      <c r="PRQ106" s="143"/>
      <c r="PRR106" s="163"/>
      <c r="PRS106" s="191"/>
      <c r="PRT106" s="164"/>
      <c r="PRU106" s="163"/>
      <c r="PRW106" s="165"/>
      <c r="PRY106" s="139"/>
      <c r="PSA106" s="190"/>
      <c r="PSB106" s="141"/>
      <c r="PSC106" s="139"/>
      <c r="PSD106" s="163"/>
      <c r="PSE106" s="163"/>
      <c r="PSF106" s="139"/>
      <c r="PSG106" s="143"/>
      <c r="PSH106" s="163"/>
      <c r="PSI106" s="139"/>
      <c r="PSJ106" s="143"/>
      <c r="PSK106" s="163"/>
      <c r="PSL106" s="139"/>
      <c r="PSM106" s="143"/>
      <c r="PSN106" s="163"/>
      <c r="PSO106" s="139"/>
      <c r="PSP106" s="143"/>
      <c r="PSQ106" s="163"/>
      <c r="PSR106" s="191"/>
      <c r="PSS106" s="164"/>
      <c r="PST106" s="163"/>
      <c r="PSV106" s="165"/>
      <c r="PSX106" s="139"/>
      <c r="PSZ106" s="190"/>
      <c r="PTA106" s="141"/>
      <c r="PTB106" s="139"/>
      <c r="PTC106" s="163"/>
      <c r="PTD106" s="163"/>
      <c r="PTE106" s="139"/>
      <c r="PTF106" s="143"/>
      <c r="PTG106" s="163"/>
      <c r="PTH106" s="139"/>
      <c r="PTI106" s="143"/>
      <c r="PTJ106" s="163"/>
      <c r="PTK106" s="139"/>
      <c r="PTL106" s="143"/>
      <c r="PTM106" s="163"/>
      <c r="PTN106" s="139"/>
      <c r="PTO106" s="143"/>
      <c r="PTP106" s="163"/>
      <c r="PTQ106" s="191"/>
      <c r="PTR106" s="164"/>
      <c r="PTS106" s="163"/>
      <c r="PTU106" s="165"/>
      <c r="PTW106" s="139"/>
      <c r="PTY106" s="190"/>
      <c r="PTZ106" s="141"/>
      <c r="PUA106" s="139"/>
      <c r="PUB106" s="163"/>
      <c r="PUC106" s="163"/>
      <c r="PUD106" s="139"/>
      <c r="PUE106" s="143"/>
      <c r="PUF106" s="163"/>
      <c r="PUG106" s="139"/>
      <c r="PUH106" s="143"/>
      <c r="PUI106" s="163"/>
      <c r="PUJ106" s="139"/>
      <c r="PUK106" s="143"/>
      <c r="PUL106" s="163"/>
      <c r="PUM106" s="139"/>
      <c r="PUN106" s="143"/>
      <c r="PUO106" s="163"/>
      <c r="PUP106" s="191"/>
      <c r="PUQ106" s="164"/>
      <c r="PUR106" s="163"/>
      <c r="PUT106" s="165"/>
      <c r="PUV106" s="139"/>
      <c r="PUX106" s="190"/>
      <c r="PUY106" s="141"/>
      <c r="PUZ106" s="139"/>
      <c r="PVA106" s="163"/>
      <c r="PVB106" s="163"/>
      <c r="PVC106" s="139"/>
      <c r="PVD106" s="143"/>
      <c r="PVE106" s="163"/>
      <c r="PVF106" s="139"/>
      <c r="PVG106" s="143"/>
      <c r="PVH106" s="163"/>
      <c r="PVI106" s="139"/>
      <c r="PVJ106" s="143"/>
      <c r="PVK106" s="163"/>
      <c r="PVL106" s="139"/>
      <c r="PVM106" s="143"/>
      <c r="PVN106" s="163"/>
      <c r="PVO106" s="191"/>
      <c r="PVP106" s="164"/>
      <c r="PVQ106" s="163"/>
      <c r="PVS106" s="165"/>
      <c r="PVU106" s="139"/>
      <c r="PVW106" s="190"/>
      <c r="PVX106" s="141"/>
      <c r="PVY106" s="139"/>
      <c r="PVZ106" s="163"/>
      <c r="PWA106" s="163"/>
      <c r="PWB106" s="139"/>
      <c r="PWC106" s="143"/>
      <c r="PWD106" s="163"/>
      <c r="PWE106" s="139"/>
      <c r="PWF106" s="143"/>
      <c r="PWG106" s="163"/>
      <c r="PWH106" s="139"/>
      <c r="PWI106" s="143"/>
      <c r="PWJ106" s="163"/>
      <c r="PWK106" s="139"/>
      <c r="PWL106" s="143"/>
      <c r="PWM106" s="163"/>
      <c r="PWN106" s="191"/>
      <c r="PWO106" s="164"/>
      <c r="PWP106" s="163"/>
      <c r="PWR106" s="165"/>
      <c r="PWT106" s="139"/>
      <c r="PWV106" s="190"/>
      <c r="PWW106" s="141"/>
      <c r="PWX106" s="139"/>
      <c r="PWY106" s="163"/>
      <c r="PWZ106" s="163"/>
      <c r="PXA106" s="139"/>
      <c r="PXB106" s="143"/>
      <c r="PXC106" s="163"/>
      <c r="PXD106" s="139"/>
      <c r="PXE106" s="143"/>
      <c r="PXF106" s="163"/>
      <c r="PXG106" s="139"/>
      <c r="PXH106" s="143"/>
      <c r="PXI106" s="163"/>
      <c r="PXJ106" s="139"/>
      <c r="PXK106" s="143"/>
      <c r="PXL106" s="163"/>
      <c r="PXM106" s="191"/>
      <c r="PXN106" s="164"/>
      <c r="PXO106" s="163"/>
      <c r="PXQ106" s="165"/>
      <c r="PXS106" s="139"/>
      <c r="PXU106" s="190"/>
      <c r="PXV106" s="141"/>
      <c r="PXW106" s="139"/>
      <c r="PXX106" s="163"/>
      <c r="PXY106" s="163"/>
      <c r="PXZ106" s="139"/>
      <c r="PYA106" s="143"/>
      <c r="PYB106" s="163"/>
      <c r="PYC106" s="139"/>
      <c r="PYD106" s="143"/>
      <c r="PYE106" s="163"/>
      <c r="PYF106" s="139"/>
      <c r="PYG106" s="143"/>
      <c r="PYH106" s="163"/>
      <c r="PYI106" s="139"/>
      <c r="PYJ106" s="143"/>
      <c r="PYK106" s="163"/>
      <c r="PYL106" s="191"/>
      <c r="PYM106" s="164"/>
      <c r="PYN106" s="163"/>
      <c r="PYP106" s="165"/>
      <c r="PYR106" s="139"/>
      <c r="PYT106" s="190"/>
      <c r="PYU106" s="141"/>
      <c r="PYV106" s="139"/>
      <c r="PYW106" s="163"/>
      <c r="PYX106" s="163"/>
      <c r="PYY106" s="139"/>
      <c r="PYZ106" s="143"/>
      <c r="PZA106" s="163"/>
      <c r="PZB106" s="139"/>
      <c r="PZC106" s="143"/>
      <c r="PZD106" s="163"/>
      <c r="PZE106" s="139"/>
      <c r="PZF106" s="143"/>
      <c r="PZG106" s="163"/>
      <c r="PZH106" s="139"/>
      <c r="PZI106" s="143"/>
      <c r="PZJ106" s="163"/>
      <c r="PZK106" s="191"/>
      <c r="PZL106" s="164"/>
      <c r="PZM106" s="163"/>
      <c r="PZO106" s="165"/>
      <c r="PZQ106" s="139"/>
      <c r="PZS106" s="190"/>
      <c r="PZT106" s="141"/>
      <c r="PZU106" s="139"/>
      <c r="PZV106" s="163"/>
      <c r="PZW106" s="163"/>
      <c r="PZX106" s="139"/>
      <c r="PZY106" s="143"/>
      <c r="PZZ106" s="163"/>
      <c r="QAA106" s="139"/>
      <c r="QAB106" s="143"/>
      <c r="QAC106" s="163"/>
      <c r="QAD106" s="139"/>
      <c r="QAE106" s="143"/>
      <c r="QAF106" s="163"/>
      <c r="QAG106" s="139"/>
      <c r="QAH106" s="143"/>
      <c r="QAI106" s="163"/>
      <c r="QAJ106" s="191"/>
      <c r="QAK106" s="164"/>
      <c r="QAL106" s="163"/>
      <c r="QAN106" s="165"/>
      <c r="QAP106" s="139"/>
      <c r="QAR106" s="190"/>
      <c r="QAS106" s="141"/>
      <c r="QAT106" s="139"/>
      <c r="QAU106" s="163"/>
      <c r="QAV106" s="163"/>
      <c r="QAW106" s="139"/>
      <c r="QAX106" s="143"/>
      <c r="QAY106" s="163"/>
      <c r="QAZ106" s="139"/>
      <c r="QBA106" s="143"/>
      <c r="QBB106" s="163"/>
      <c r="QBC106" s="139"/>
      <c r="QBD106" s="143"/>
      <c r="QBE106" s="163"/>
      <c r="QBF106" s="139"/>
      <c r="QBG106" s="143"/>
      <c r="QBH106" s="163"/>
      <c r="QBI106" s="191"/>
      <c r="QBJ106" s="164"/>
      <c r="QBK106" s="163"/>
      <c r="QBM106" s="165"/>
      <c r="QBO106" s="139"/>
      <c r="QBQ106" s="190"/>
      <c r="QBR106" s="141"/>
      <c r="QBS106" s="139"/>
      <c r="QBT106" s="163"/>
      <c r="QBU106" s="163"/>
      <c r="QBV106" s="139"/>
      <c r="QBW106" s="143"/>
      <c r="QBX106" s="163"/>
      <c r="QBY106" s="139"/>
      <c r="QBZ106" s="143"/>
      <c r="QCA106" s="163"/>
      <c r="QCB106" s="139"/>
      <c r="QCC106" s="143"/>
      <c r="QCD106" s="163"/>
      <c r="QCE106" s="139"/>
      <c r="QCF106" s="143"/>
      <c r="QCG106" s="163"/>
      <c r="QCH106" s="191"/>
      <c r="QCI106" s="164"/>
      <c r="QCJ106" s="163"/>
      <c r="QCL106" s="165"/>
      <c r="QCN106" s="139"/>
      <c r="QCP106" s="190"/>
      <c r="QCQ106" s="141"/>
      <c r="QCR106" s="139"/>
      <c r="QCS106" s="163"/>
      <c r="QCT106" s="163"/>
      <c r="QCU106" s="139"/>
      <c r="QCV106" s="143"/>
      <c r="QCW106" s="163"/>
      <c r="QCX106" s="139"/>
      <c r="QCY106" s="143"/>
      <c r="QCZ106" s="163"/>
      <c r="QDA106" s="139"/>
      <c r="QDB106" s="143"/>
      <c r="QDC106" s="163"/>
      <c r="QDD106" s="139"/>
      <c r="QDE106" s="143"/>
      <c r="QDF106" s="163"/>
      <c r="QDG106" s="191"/>
      <c r="QDH106" s="164"/>
      <c r="QDI106" s="163"/>
      <c r="QDK106" s="165"/>
      <c r="QDM106" s="139"/>
      <c r="QDO106" s="190"/>
      <c r="QDP106" s="141"/>
      <c r="QDQ106" s="139"/>
      <c r="QDR106" s="163"/>
      <c r="QDS106" s="163"/>
      <c r="QDT106" s="139"/>
      <c r="QDU106" s="143"/>
      <c r="QDV106" s="163"/>
      <c r="QDW106" s="139"/>
      <c r="QDX106" s="143"/>
      <c r="QDY106" s="163"/>
      <c r="QDZ106" s="139"/>
      <c r="QEA106" s="143"/>
      <c r="QEB106" s="163"/>
      <c r="QEC106" s="139"/>
      <c r="QED106" s="143"/>
      <c r="QEE106" s="163"/>
      <c r="QEF106" s="191"/>
      <c r="QEG106" s="164"/>
      <c r="QEH106" s="163"/>
      <c r="QEJ106" s="165"/>
      <c r="QEL106" s="139"/>
      <c r="QEN106" s="190"/>
      <c r="QEO106" s="141"/>
      <c r="QEP106" s="139"/>
      <c r="QEQ106" s="163"/>
      <c r="QER106" s="163"/>
      <c r="QES106" s="139"/>
      <c r="QET106" s="143"/>
      <c r="QEU106" s="163"/>
      <c r="QEV106" s="139"/>
      <c r="QEW106" s="143"/>
      <c r="QEX106" s="163"/>
      <c r="QEY106" s="139"/>
      <c r="QEZ106" s="143"/>
      <c r="QFA106" s="163"/>
      <c r="QFB106" s="139"/>
      <c r="QFC106" s="143"/>
      <c r="QFD106" s="163"/>
      <c r="QFE106" s="191"/>
      <c r="QFF106" s="164"/>
      <c r="QFG106" s="163"/>
      <c r="QFI106" s="165"/>
      <c r="QFK106" s="139"/>
      <c r="QFM106" s="190"/>
      <c r="QFN106" s="141"/>
      <c r="QFO106" s="139"/>
      <c r="QFP106" s="163"/>
      <c r="QFQ106" s="163"/>
      <c r="QFR106" s="139"/>
      <c r="QFS106" s="143"/>
      <c r="QFT106" s="163"/>
      <c r="QFU106" s="139"/>
      <c r="QFV106" s="143"/>
      <c r="QFW106" s="163"/>
      <c r="QFX106" s="139"/>
      <c r="QFY106" s="143"/>
      <c r="QFZ106" s="163"/>
      <c r="QGA106" s="139"/>
      <c r="QGB106" s="143"/>
      <c r="QGC106" s="163"/>
      <c r="QGD106" s="191"/>
      <c r="QGE106" s="164"/>
      <c r="QGF106" s="163"/>
      <c r="QGH106" s="165"/>
      <c r="QGJ106" s="139"/>
      <c r="QGL106" s="190"/>
      <c r="QGM106" s="141"/>
      <c r="QGN106" s="139"/>
      <c r="QGO106" s="163"/>
      <c r="QGP106" s="163"/>
      <c r="QGQ106" s="139"/>
      <c r="QGR106" s="143"/>
      <c r="QGS106" s="163"/>
      <c r="QGT106" s="139"/>
      <c r="QGU106" s="143"/>
      <c r="QGV106" s="163"/>
      <c r="QGW106" s="139"/>
      <c r="QGX106" s="143"/>
      <c r="QGY106" s="163"/>
      <c r="QGZ106" s="139"/>
      <c r="QHA106" s="143"/>
      <c r="QHB106" s="163"/>
      <c r="QHC106" s="191"/>
      <c r="QHD106" s="164"/>
      <c r="QHE106" s="163"/>
      <c r="QHG106" s="165"/>
      <c r="QHI106" s="139"/>
      <c r="QHK106" s="190"/>
      <c r="QHL106" s="141"/>
      <c r="QHM106" s="139"/>
      <c r="QHN106" s="163"/>
      <c r="QHO106" s="163"/>
      <c r="QHP106" s="139"/>
      <c r="QHQ106" s="143"/>
      <c r="QHR106" s="163"/>
      <c r="QHS106" s="139"/>
      <c r="QHT106" s="143"/>
      <c r="QHU106" s="163"/>
      <c r="QHV106" s="139"/>
      <c r="QHW106" s="143"/>
      <c r="QHX106" s="163"/>
      <c r="QHY106" s="139"/>
      <c r="QHZ106" s="143"/>
      <c r="QIA106" s="163"/>
      <c r="QIB106" s="191"/>
      <c r="QIC106" s="164"/>
      <c r="QID106" s="163"/>
      <c r="QIF106" s="165"/>
      <c r="QIH106" s="139"/>
      <c r="QIJ106" s="190"/>
      <c r="QIK106" s="141"/>
      <c r="QIL106" s="139"/>
      <c r="QIM106" s="163"/>
      <c r="QIN106" s="163"/>
      <c r="QIO106" s="139"/>
      <c r="QIP106" s="143"/>
      <c r="QIQ106" s="163"/>
      <c r="QIR106" s="139"/>
      <c r="QIS106" s="143"/>
      <c r="QIT106" s="163"/>
      <c r="QIU106" s="139"/>
      <c r="QIV106" s="143"/>
      <c r="QIW106" s="163"/>
      <c r="QIX106" s="139"/>
      <c r="QIY106" s="143"/>
      <c r="QIZ106" s="163"/>
      <c r="QJA106" s="191"/>
      <c r="QJB106" s="164"/>
      <c r="QJC106" s="163"/>
      <c r="QJE106" s="165"/>
      <c r="QJG106" s="139"/>
      <c r="QJI106" s="190"/>
      <c r="QJJ106" s="141"/>
      <c r="QJK106" s="139"/>
      <c r="QJL106" s="163"/>
      <c r="QJM106" s="163"/>
      <c r="QJN106" s="139"/>
      <c r="QJO106" s="143"/>
      <c r="QJP106" s="163"/>
      <c r="QJQ106" s="139"/>
      <c r="QJR106" s="143"/>
      <c r="QJS106" s="163"/>
      <c r="QJT106" s="139"/>
      <c r="QJU106" s="143"/>
      <c r="QJV106" s="163"/>
      <c r="QJW106" s="139"/>
      <c r="QJX106" s="143"/>
      <c r="QJY106" s="163"/>
      <c r="QJZ106" s="191"/>
      <c r="QKA106" s="164"/>
      <c r="QKB106" s="163"/>
      <c r="QKD106" s="165"/>
      <c r="QKF106" s="139"/>
      <c r="QKH106" s="190"/>
      <c r="QKI106" s="141"/>
      <c r="QKJ106" s="139"/>
      <c r="QKK106" s="163"/>
      <c r="QKL106" s="163"/>
      <c r="QKM106" s="139"/>
      <c r="QKN106" s="143"/>
      <c r="QKO106" s="163"/>
      <c r="QKP106" s="139"/>
      <c r="QKQ106" s="143"/>
      <c r="QKR106" s="163"/>
      <c r="QKS106" s="139"/>
      <c r="QKT106" s="143"/>
      <c r="QKU106" s="163"/>
      <c r="QKV106" s="139"/>
      <c r="QKW106" s="143"/>
      <c r="QKX106" s="163"/>
      <c r="QKY106" s="191"/>
      <c r="QKZ106" s="164"/>
      <c r="QLA106" s="163"/>
      <c r="QLC106" s="165"/>
      <c r="QLE106" s="139"/>
      <c r="QLG106" s="190"/>
      <c r="QLH106" s="141"/>
      <c r="QLI106" s="139"/>
      <c r="QLJ106" s="163"/>
      <c r="QLK106" s="163"/>
      <c r="QLL106" s="139"/>
      <c r="QLM106" s="143"/>
      <c r="QLN106" s="163"/>
      <c r="QLO106" s="139"/>
      <c r="QLP106" s="143"/>
      <c r="QLQ106" s="163"/>
      <c r="QLR106" s="139"/>
      <c r="QLS106" s="143"/>
      <c r="QLT106" s="163"/>
      <c r="QLU106" s="139"/>
      <c r="QLV106" s="143"/>
      <c r="QLW106" s="163"/>
      <c r="QLX106" s="191"/>
      <c r="QLY106" s="164"/>
      <c r="QLZ106" s="163"/>
      <c r="QMB106" s="165"/>
      <c r="QMD106" s="139"/>
      <c r="QMF106" s="190"/>
      <c r="QMG106" s="141"/>
      <c r="QMH106" s="139"/>
      <c r="QMI106" s="163"/>
      <c r="QMJ106" s="163"/>
      <c r="QMK106" s="139"/>
      <c r="QML106" s="143"/>
      <c r="QMM106" s="163"/>
      <c r="QMN106" s="139"/>
      <c r="QMO106" s="143"/>
      <c r="QMP106" s="163"/>
      <c r="QMQ106" s="139"/>
      <c r="QMR106" s="143"/>
      <c r="QMS106" s="163"/>
      <c r="QMT106" s="139"/>
      <c r="QMU106" s="143"/>
      <c r="QMV106" s="163"/>
      <c r="QMW106" s="191"/>
      <c r="QMX106" s="164"/>
      <c r="QMY106" s="163"/>
      <c r="QNA106" s="165"/>
      <c r="QNC106" s="139"/>
      <c r="QNE106" s="190"/>
      <c r="QNF106" s="141"/>
      <c r="QNG106" s="139"/>
      <c r="QNH106" s="163"/>
      <c r="QNI106" s="163"/>
      <c r="QNJ106" s="139"/>
      <c r="QNK106" s="143"/>
      <c r="QNL106" s="163"/>
      <c r="QNM106" s="139"/>
      <c r="QNN106" s="143"/>
      <c r="QNO106" s="163"/>
      <c r="QNP106" s="139"/>
      <c r="QNQ106" s="143"/>
      <c r="QNR106" s="163"/>
      <c r="QNS106" s="139"/>
      <c r="QNT106" s="143"/>
      <c r="QNU106" s="163"/>
      <c r="QNV106" s="191"/>
      <c r="QNW106" s="164"/>
      <c r="QNX106" s="163"/>
      <c r="QNZ106" s="165"/>
      <c r="QOB106" s="139"/>
      <c r="QOD106" s="190"/>
      <c r="QOE106" s="141"/>
      <c r="QOF106" s="139"/>
      <c r="QOG106" s="163"/>
      <c r="QOH106" s="163"/>
      <c r="QOI106" s="139"/>
      <c r="QOJ106" s="143"/>
      <c r="QOK106" s="163"/>
      <c r="QOL106" s="139"/>
      <c r="QOM106" s="143"/>
      <c r="QON106" s="163"/>
      <c r="QOO106" s="139"/>
      <c r="QOP106" s="143"/>
      <c r="QOQ106" s="163"/>
      <c r="QOR106" s="139"/>
      <c r="QOS106" s="143"/>
      <c r="QOT106" s="163"/>
      <c r="QOU106" s="191"/>
      <c r="QOV106" s="164"/>
      <c r="QOW106" s="163"/>
      <c r="QOY106" s="165"/>
      <c r="QPA106" s="139"/>
      <c r="QPC106" s="190"/>
      <c r="QPD106" s="141"/>
      <c r="QPE106" s="139"/>
      <c r="QPF106" s="163"/>
      <c r="QPG106" s="163"/>
      <c r="QPH106" s="139"/>
      <c r="QPI106" s="143"/>
      <c r="QPJ106" s="163"/>
      <c r="QPK106" s="139"/>
      <c r="QPL106" s="143"/>
      <c r="QPM106" s="163"/>
      <c r="QPN106" s="139"/>
      <c r="QPO106" s="143"/>
      <c r="QPP106" s="163"/>
      <c r="QPQ106" s="139"/>
      <c r="QPR106" s="143"/>
      <c r="QPS106" s="163"/>
      <c r="QPT106" s="191"/>
      <c r="QPU106" s="164"/>
      <c r="QPV106" s="163"/>
      <c r="QPX106" s="165"/>
      <c r="QPZ106" s="139"/>
      <c r="QQB106" s="190"/>
      <c r="QQC106" s="141"/>
      <c r="QQD106" s="139"/>
      <c r="QQE106" s="163"/>
      <c r="QQF106" s="163"/>
      <c r="QQG106" s="139"/>
      <c r="QQH106" s="143"/>
      <c r="QQI106" s="163"/>
      <c r="QQJ106" s="139"/>
      <c r="QQK106" s="143"/>
      <c r="QQL106" s="163"/>
      <c r="QQM106" s="139"/>
      <c r="QQN106" s="143"/>
      <c r="QQO106" s="163"/>
      <c r="QQP106" s="139"/>
      <c r="QQQ106" s="143"/>
      <c r="QQR106" s="163"/>
      <c r="QQS106" s="191"/>
      <c r="QQT106" s="164"/>
      <c r="QQU106" s="163"/>
      <c r="QQW106" s="165"/>
      <c r="QQY106" s="139"/>
      <c r="QRA106" s="190"/>
      <c r="QRB106" s="141"/>
      <c r="QRC106" s="139"/>
      <c r="QRD106" s="163"/>
      <c r="QRE106" s="163"/>
      <c r="QRF106" s="139"/>
      <c r="QRG106" s="143"/>
      <c r="QRH106" s="163"/>
      <c r="QRI106" s="139"/>
      <c r="QRJ106" s="143"/>
      <c r="QRK106" s="163"/>
      <c r="QRL106" s="139"/>
      <c r="QRM106" s="143"/>
      <c r="QRN106" s="163"/>
      <c r="QRO106" s="139"/>
      <c r="QRP106" s="143"/>
      <c r="QRQ106" s="163"/>
      <c r="QRR106" s="191"/>
      <c r="QRS106" s="164"/>
      <c r="QRT106" s="163"/>
      <c r="QRV106" s="165"/>
      <c r="QRX106" s="139"/>
      <c r="QRZ106" s="190"/>
      <c r="QSA106" s="141"/>
      <c r="QSB106" s="139"/>
      <c r="QSC106" s="163"/>
      <c r="QSD106" s="163"/>
      <c r="QSE106" s="139"/>
      <c r="QSF106" s="143"/>
      <c r="QSG106" s="163"/>
      <c r="QSH106" s="139"/>
      <c r="QSI106" s="143"/>
      <c r="QSJ106" s="163"/>
      <c r="QSK106" s="139"/>
      <c r="QSL106" s="143"/>
      <c r="QSM106" s="163"/>
      <c r="QSN106" s="139"/>
      <c r="QSO106" s="143"/>
      <c r="QSP106" s="163"/>
      <c r="QSQ106" s="191"/>
      <c r="QSR106" s="164"/>
      <c r="QSS106" s="163"/>
      <c r="QSU106" s="165"/>
      <c r="QSW106" s="139"/>
      <c r="QSY106" s="190"/>
      <c r="QSZ106" s="141"/>
      <c r="QTA106" s="139"/>
      <c r="QTB106" s="163"/>
      <c r="QTC106" s="163"/>
      <c r="QTD106" s="139"/>
      <c r="QTE106" s="143"/>
      <c r="QTF106" s="163"/>
      <c r="QTG106" s="139"/>
      <c r="QTH106" s="143"/>
      <c r="QTI106" s="163"/>
      <c r="QTJ106" s="139"/>
      <c r="QTK106" s="143"/>
      <c r="QTL106" s="163"/>
      <c r="QTM106" s="139"/>
      <c r="QTN106" s="143"/>
      <c r="QTO106" s="163"/>
      <c r="QTP106" s="191"/>
      <c r="QTQ106" s="164"/>
      <c r="QTR106" s="163"/>
      <c r="QTT106" s="165"/>
      <c r="QTV106" s="139"/>
      <c r="QTX106" s="190"/>
      <c r="QTY106" s="141"/>
      <c r="QTZ106" s="139"/>
      <c r="QUA106" s="163"/>
      <c r="QUB106" s="163"/>
      <c r="QUC106" s="139"/>
      <c r="QUD106" s="143"/>
      <c r="QUE106" s="163"/>
      <c r="QUF106" s="139"/>
      <c r="QUG106" s="143"/>
      <c r="QUH106" s="163"/>
      <c r="QUI106" s="139"/>
      <c r="QUJ106" s="143"/>
      <c r="QUK106" s="163"/>
      <c r="QUL106" s="139"/>
      <c r="QUM106" s="143"/>
      <c r="QUN106" s="163"/>
      <c r="QUO106" s="191"/>
      <c r="QUP106" s="164"/>
      <c r="QUQ106" s="163"/>
      <c r="QUS106" s="165"/>
      <c r="QUU106" s="139"/>
      <c r="QUW106" s="190"/>
      <c r="QUX106" s="141"/>
      <c r="QUY106" s="139"/>
      <c r="QUZ106" s="163"/>
      <c r="QVA106" s="163"/>
      <c r="QVB106" s="139"/>
      <c r="QVC106" s="143"/>
      <c r="QVD106" s="163"/>
      <c r="QVE106" s="139"/>
      <c r="QVF106" s="143"/>
      <c r="QVG106" s="163"/>
      <c r="QVH106" s="139"/>
      <c r="QVI106" s="143"/>
      <c r="QVJ106" s="163"/>
      <c r="QVK106" s="139"/>
      <c r="QVL106" s="143"/>
      <c r="QVM106" s="163"/>
      <c r="QVN106" s="191"/>
      <c r="QVO106" s="164"/>
      <c r="QVP106" s="163"/>
      <c r="QVR106" s="165"/>
      <c r="QVT106" s="139"/>
      <c r="QVV106" s="190"/>
      <c r="QVW106" s="141"/>
      <c r="QVX106" s="139"/>
      <c r="QVY106" s="163"/>
      <c r="QVZ106" s="163"/>
      <c r="QWA106" s="139"/>
      <c r="QWB106" s="143"/>
      <c r="QWC106" s="163"/>
      <c r="QWD106" s="139"/>
      <c r="QWE106" s="143"/>
      <c r="QWF106" s="163"/>
      <c r="QWG106" s="139"/>
      <c r="QWH106" s="143"/>
      <c r="QWI106" s="163"/>
      <c r="QWJ106" s="139"/>
      <c r="QWK106" s="143"/>
      <c r="QWL106" s="163"/>
      <c r="QWM106" s="191"/>
      <c r="QWN106" s="164"/>
      <c r="QWO106" s="163"/>
      <c r="QWQ106" s="165"/>
      <c r="QWS106" s="139"/>
      <c r="QWU106" s="190"/>
      <c r="QWV106" s="141"/>
      <c r="QWW106" s="139"/>
      <c r="QWX106" s="163"/>
      <c r="QWY106" s="163"/>
      <c r="QWZ106" s="139"/>
      <c r="QXA106" s="143"/>
      <c r="QXB106" s="163"/>
      <c r="QXC106" s="139"/>
      <c r="QXD106" s="143"/>
      <c r="QXE106" s="163"/>
      <c r="QXF106" s="139"/>
      <c r="QXG106" s="143"/>
      <c r="QXH106" s="163"/>
      <c r="QXI106" s="139"/>
      <c r="QXJ106" s="143"/>
      <c r="QXK106" s="163"/>
      <c r="QXL106" s="191"/>
      <c r="QXM106" s="164"/>
      <c r="QXN106" s="163"/>
      <c r="QXP106" s="165"/>
      <c r="QXR106" s="139"/>
      <c r="QXT106" s="190"/>
      <c r="QXU106" s="141"/>
      <c r="QXV106" s="139"/>
      <c r="QXW106" s="163"/>
      <c r="QXX106" s="163"/>
      <c r="QXY106" s="139"/>
      <c r="QXZ106" s="143"/>
      <c r="QYA106" s="163"/>
      <c r="QYB106" s="139"/>
      <c r="QYC106" s="143"/>
      <c r="QYD106" s="163"/>
      <c r="QYE106" s="139"/>
      <c r="QYF106" s="143"/>
      <c r="QYG106" s="163"/>
      <c r="QYH106" s="139"/>
      <c r="QYI106" s="143"/>
      <c r="QYJ106" s="163"/>
      <c r="QYK106" s="191"/>
      <c r="QYL106" s="164"/>
      <c r="QYM106" s="163"/>
      <c r="QYO106" s="165"/>
      <c r="QYQ106" s="139"/>
      <c r="QYS106" s="190"/>
      <c r="QYT106" s="141"/>
      <c r="QYU106" s="139"/>
      <c r="QYV106" s="163"/>
      <c r="QYW106" s="163"/>
      <c r="QYX106" s="139"/>
      <c r="QYY106" s="143"/>
      <c r="QYZ106" s="163"/>
      <c r="QZA106" s="139"/>
      <c r="QZB106" s="143"/>
      <c r="QZC106" s="163"/>
      <c r="QZD106" s="139"/>
      <c r="QZE106" s="143"/>
      <c r="QZF106" s="163"/>
      <c r="QZG106" s="139"/>
      <c r="QZH106" s="143"/>
      <c r="QZI106" s="163"/>
      <c r="QZJ106" s="191"/>
      <c r="QZK106" s="164"/>
      <c r="QZL106" s="163"/>
      <c r="QZN106" s="165"/>
      <c r="QZP106" s="139"/>
      <c r="QZR106" s="190"/>
      <c r="QZS106" s="141"/>
      <c r="QZT106" s="139"/>
      <c r="QZU106" s="163"/>
      <c r="QZV106" s="163"/>
      <c r="QZW106" s="139"/>
      <c r="QZX106" s="143"/>
      <c r="QZY106" s="163"/>
      <c r="QZZ106" s="139"/>
      <c r="RAA106" s="143"/>
      <c r="RAB106" s="163"/>
      <c r="RAC106" s="139"/>
      <c r="RAD106" s="143"/>
      <c r="RAE106" s="163"/>
      <c r="RAF106" s="139"/>
      <c r="RAG106" s="143"/>
      <c r="RAH106" s="163"/>
      <c r="RAI106" s="191"/>
      <c r="RAJ106" s="164"/>
      <c r="RAK106" s="163"/>
      <c r="RAM106" s="165"/>
      <c r="RAO106" s="139"/>
      <c r="RAQ106" s="190"/>
      <c r="RAR106" s="141"/>
      <c r="RAS106" s="139"/>
      <c r="RAT106" s="163"/>
      <c r="RAU106" s="163"/>
      <c r="RAV106" s="139"/>
      <c r="RAW106" s="143"/>
      <c r="RAX106" s="163"/>
      <c r="RAY106" s="139"/>
      <c r="RAZ106" s="143"/>
      <c r="RBA106" s="163"/>
      <c r="RBB106" s="139"/>
      <c r="RBC106" s="143"/>
      <c r="RBD106" s="163"/>
      <c r="RBE106" s="139"/>
      <c r="RBF106" s="143"/>
      <c r="RBG106" s="163"/>
      <c r="RBH106" s="191"/>
      <c r="RBI106" s="164"/>
      <c r="RBJ106" s="163"/>
      <c r="RBL106" s="165"/>
      <c r="RBN106" s="139"/>
      <c r="RBP106" s="190"/>
      <c r="RBQ106" s="141"/>
      <c r="RBR106" s="139"/>
      <c r="RBS106" s="163"/>
      <c r="RBT106" s="163"/>
      <c r="RBU106" s="139"/>
      <c r="RBV106" s="143"/>
      <c r="RBW106" s="163"/>
      <c r="RBX106" s="139"/>
      <c r="RBY106" s="143"/>
      <c r="RBZ106" s="163"/>
      <c r="RCA106" s="139"/>
      <c r="RCB106" s="143"/>
      <c r="RCC106" s="163"/>
      <c r="RCD106" s="139"/>
      <c r="RCE106" s="143"/>
      <c r="RCF106" s="163"/>
      <c r="RCG106" s="191"/>
      <c r="RCH106" s="164"/>
      <c r="RCI106" s="163"/>
      <c r="RCK106" s="165"/>
      <c r="RCM106" s="139"/>
      <c r="RCO106" s="190"/>
      <c r="RCP106" s="141"/>
      <c r="RCQ106" s="139"/>
      <c r="RCR106" s="163"/>
      <c r="RCS106" s="163"/>
      <c r="RCT106" s="139"/>
      <c r="RCU106" s="143"/>
      <c r="RCV106" s="163"/>
      <c r="RCW106" s="139"/>
      <c r="RCX106" s="143"/>
      <c r="RCY106" s="163"/>
      <c r="RCZ106" s="139"/>
      <c r="RDA106" s="143"/>
      <c r="RDB106" s="163"/>
      <c r="RDC106" s="139"/>
      <c r="RDD106" s="143"/>
      <c r="RDE106" s="163"/>
      <c r="RDF106" s="191"/>
      <c r="RDG106" s="164"/>
      <c r="RDH106" s="163"/>
      <c r="RDJ106" s="165"/>
      <c r="RDL106" s="139"/>
      <c r="RDN106" s="190"/>
      <c r="RDO106" s="141"/>
      <c r="RDP106" s="139"/>
      <c r="RDQ106" s="163"/>
      <c r="RDR106" s="163"/>
      <c r="RDS106" s="139"/>
      <c r="RDT106" s="143"/>
      <c r="RDU106" s="163"/>
      <c r="RDV106" s="139"/>
      <c r="RDW106" s="143"/>
      <c r="RDX106" s="163"/>
      <c r="RDY106" s="139"/>
      <c r="RDZ106" s="143"/>
      <c r="REA106" s="163"/>
      <c r="REB106" s="139"/>
      <c r="REC106" s="143"/>
      <c r="RED106" s="163"/>
      <c r="REE106" s="191"/>
      <c r="REF106" s="164"/>
      <c r="REG106" s="163"/>
      <c r="REI106" s="165"/>
      <c r="REK106" s="139"/>
      <c r="REM106" s="190"/>
      <c r="REN106" s="141"/>
      <c r="REO106" s="139"/>
      <c r="REP106" s="163"/>
      <c r="REQ106" s="163"/>
      <c r="RER106" s="139"/>
      <c r="RES106" s="143"/>
      <c r="RET106" s="163"/>
      <c r="REU106" s="139"/>
      <c r="REV106" s="143"/>
      <c r="REW106" s="163"/>
      <c r="REX106" s="139"/>
      <c r="REY106" s="143"/>
      <c r="REZ106" s="163"/>
      <c r="RFA106" s="139"/>
      <c r="RFB106" s="143"/>
      <c r="RFC106" s="163"/>
      <c r="RFD106" s="191"/>
      <c r="RFE106" s="164"/>
      <c r="RFF106" s="163"/>
      <c r="RFH106" s="165"/>
      <c r="RFJ106" s="139"/>
      <c r="RFL106" s="190"/>
      <c r="RFM106" s="141"/>
      <c r="RFN106" s="139"/>
      <c r="RFO106" s="163"/>
      <c r="RFP106" s="163"/>
      <c r="RFQ106" s="139"/>
      <c r="RFR106" s="143"/>
      <c r="RFS106" s="163"/>
      <c r="RFT106" s="139"/>
      <c r="RFU106" s="143"/>
      <c r="RFV106" s="163"/>
      <c r="RFW106" s="139"/>
      <c r="RFX106" s="143"/>
      <c r="RFY106" s="163"/>
      <c r="RFZ106" s="139"/>
      <c r="RGA106" s="143"/>
      <c r="RGB106" s="163"/>
      <c r="RGC106" s="191"/>
      <c r="RGD106" s="164"/>
      <c r="RGE106" s="163"/>
      <c r="RGG106" s="165"/>
      <c r="RGI106" s="139"/>
      <c r="RGK106" s="190"/>
      <c r="RGL106" s="141"/>
      <c r="RGM106" s="139"/>
      <c r="RGN106" s="163"/>
      <c r="RGO106" s="163"/>
      <c r="RGP106" s="139"/>
      <c r="RGQ106" s="143"/>
      <c r="RGR106" s="163"/>
      <c r="RGS106" s="139"/>
      <c r="RGT106" s="143"/>
      <c r="RGU106" s="163"/>
      <c r="RGV106" s="139"/>
      <c r="RGW106" s="143"/>
      <c r="RGX106" s="163"/>
      <c r="RGY106" s="139"/>
      <c r="RGZ106" s="143"/>
      <c r="RHA106" s="163"/>
      <c r="RHB106" s="191"/>
      <c r="RHC106" s="164"/>
      <c r="RHD106" s="163"/>
      <c r="RHF106" s="165"/>
      <c r="RHH106" s="139"/>
      <c r="RHJ106" s="190"/>
      <c r="RHK106" s="141"/>
      <c r="RHL106" s="139"/>
      <c r="RHM106" s="163"/>
      <c r="RHN106" s="163"/>
      <c r="RHO106" s="139"/>
      <c r="RHP106" s="143"/>
      <c r="RHQ106" s="163"/>
      <c r="RHR106" s="139"/>
      <c r="RHS106" s="143"/>
      <c r="RHT106" s="163"/>
      <c r="RHU106" s="139"/>
      <c r="RHV106" s="143"/>
      <c r="RHW106" s="163"/>
      <c r="RHX106" s="139"/>
      <c r="RHY106" s="143"/>
      <c r="RHZ106" s="163"/>
      <c r="RIA106" s="191"/>
      <c r="RIB106" s="164"/>
      <c r="RIC106" s="163"/>
      <c r="RIE106" s="165"/>
      <c r="RIG106" s="139"/>
      <c r="RII106" s="190"/>
      <c r="RIJ106" s="141"/>
      <c r="RIK106" s="139"/>
      <c r="RIL106" s="163"/>
      <c r="RIM106" s="163"/>
      <c r="RIN106" s="139"/>
      <c r="RIO106" s="143"/>
      <c r="RIP106" s="163"/>
      <c r="RIQ106" s="139"/>
      <c r="RIR106" s="143"/>
      <c r="RIS106" s="163"/>
      <c r="RIT106" s="139"/>
      <c r="RIU106" s="143"/>
      <c r="RIV106" s="163"/>
      <c r="RIW106" s="139"/>
      <c r="RIX106" s="143"/>
      <c r="RIY106" s="163"/>
      <c r="RIZ106" s="191"/>
      <c r="RJA106" s="164"/>
      <c r="RJB106" s="163"/>
      <c r="RJD106" s="165"/>
      <c r="RJF106" s="139"/>
      <c r="RJH106" s="190"/>
      <c r="RJI106" s="141"/>
      <c r="RJJ106" s="139"/>
      <c r="RJK106" s="163"/>
      <c r="RJL106" s="163"/>
      <c r="RJM106" s="139"/>
      <c r="RJN106" s="143"/>
      <c r="RJO106" s="163"/>
      <c r="RJP106" s="139"/>
      <c r="RJQ106" s="143"/>
      <c r="RJR106" s="163"/>
      <c r="RJS106" s="139"/>
      <c r="RJT106" s="143"/>
      <c r="RJU106" s="163"/>
      <c r="RJV106" s="139"/>
      <c r="RJW106" s="143"/>
      <c r="RJX106" s="163"/>
      <c r="RJY106" s="191"/>
      <c r="RJZ106" s="164"/>
      <c r="RKA106" s="163"/>
      <c r="RKC106" s="165"/>
      <c r="RKE106" s="139"/>
      <c r="RKG106" s="190"/>
      <c r="RKH106" s="141"/>
      <c r="RKI106" s="139"/>
      <c r="RKJ106" s="163"/>
      <c r="RKK106" s="163"/>
      <c r="RKL106" s="139"/>
      <c r="RKM106" s="143"/>
      <c r="RKN106" s="163"/>
      <c r="RKO106" s="139"/>
      <c r="RKP106" s="143"/>
      <c r="RKQ106" s="163"/>
      <c r="RKR106" s="139"/>
      <c r="RKS106" s="143"/>
      <c r="RKT106" s="163"/>
      <c r="RKU106" s="139"/>
      <c r="RKV106" s="143"/>
      <c r="RKW106" s="163"/>
      <c r="RKX106" s="191"/>
      <c r="RKY106" s="164"/>
      <c r="RKZ106" s="163"/>
      <c r="RLB106" s="165"/>
      <c r="RLD106" s="139"/>
      <c r="RLF106" s="190"/>
      <c r="RLG106" s="141"/>
      <c r="RLH106" s="139"/>
      <c r="RLI106" s="163"/>
      <c r="RLJ106" s="163"/>
      <c r="RLK106" s="139"/>
      <c r="RLL106" s="143"/>
      <c r="RLM106" s="163"/>
      <c r="RLN106" s="139"/>
      <c r="RLO106" s="143"/>
      <c r="RLP106" s="163"/>
      <c r="RLQ106" s="139"/>
      <c r="RLR106" s="143"/>
      <c r="RLS106" s="163"/>
      <c r="RLT106" s="139"/>
      <c r="RLU106" s="143"/>
      <c r="RLV106" s="163"/>
      <c r="RLW106" s="191"/>
      <c r="RLX106" s="164"/>
      <c r="RLY106" s="163"/>
      <c r="RMA106" s="165"/>
      <c r="RMC106" s="139"/>
      <c r="RME106" s="190"/>
      <c r="RMF106" s="141"/>
      <c r="RMG106" s="139"/>
      <c r="RMH106" s="163"/>
      <c r="RMI106" s="163"/>
      <c r="RMJ106" s="139"/>
      <c r="RMK106" s="143"/>
      <c r="RML106" s="163"/>
      <c r="RMM106" s="139"/>
      <c r="RMN106" s="143"/>
      <c r="RMO106" s="163"/>
      <c r="RMP106" s="139"/>
      <c r="RMQ106" s="143"/>
      <c r="RMR106" s="163"/>
      <c r="RMS106" s="139"/>
      <c r="RMT106" s="143"/>
      <c r="RMU106" s="163"/>
      <c r="RMV106" s="191"/>
      <c r="RMW106" s="164"/>
      <c r="RMX106" s="163"/>
      <c r="RMZ106" s="165"/>
      <c r="RNB106" s="139"/>
      <c r="RND106" s="190"/>
      <c r="RNE106" s="141"/>
      <c r="RNF106" s="139"/>
      <c r="RNG106" s="163"/>
      <c r="RNH106" s="163"/>
      <c r="RNI106" s="139"/>
      <c r="RNJ106" s="143"/>
      <c r="RNK106" s="163"/>
      <c r="RNL106" s="139"/>
      <c r="RNM106" s="143"/>
      <c r="RNN106" s="163"/>
      <c r="RNO106" s="139"/>
      <c r="RNP106" s="143"/>
      <c r="RNQ106" s="163"/>
      <c r="RNR106" s="139"/>
      <c r="RNS106" s="143"/>
      <c r="RNT106" s="163"/>
      <c r="RNU106" s="191"/>
      <c r="RNV106" s="164"/>
      <c r="RNW106" s="163"/>
      <c r="RNY106" s="165"/>
      <c r="ROA106" s="139"/>
      <c r="ROC106" s="190"/>
      <c r="ROD106" s="141"/>
      <c r="ROE106" s="139"/>
      <c r="ROF106" s="163"/>
      <c r="ROG106" s="163"/>
      <c r="ROH106" s="139"/>
      <c r="ROI106" s="143"/>
      <c r="ROJ106" s="163"/>
      <c r="ROK106" s="139"/>
      <c r="ROL106" s="143"/>
      <c r="ROM106" s="163"/>
      <c r="RON106" s="139"/>
      <c r="ROO106" s="143"/>
      <c r="ROP106" s="163"/>
      <c r="ROQ106" s="139"/>
      <c r="ROR106" s="143"/>
      <c r="ROS106" s="163"/>
      <c r="ROT106" s="191"/>
      <c r="ROU106" s="164"/>
      <c r="ROV106" s="163"/>
      <c r="ROX106" s="165"/>
      <c r="ROZ106" s="139"/>
      <c r="RPB106" s="190"/>
      <c r="RPC106" s="141"/>
      <c r="RPD106" s="139"/>
      <c r="RPE106" s="163"/>
      <c r="RPF106" s="163"/>
      <c r="RPG106" s="139"/>
      <c r="RPH106" s="143"/>
      <c r="RPI106" s="163"/>
      <c r="RPJ106" s="139"/>
      <c r="RPK106" s="143"/>
      <c r="RPL106" s="163"/>
      <c r="RPM106" s="139"/>
      <c r="RPN106" s="143"/>
      <c r="RPO106" s="163"/>
      <c r="RPP106" s="139"/>
      <c r="RPQ106" s="143"/>
      <c r="RPR106" s="163"/>
      <c r="RPS106" s="191"/>
      <c r="RPT106" s="164"/>
      <c r="RPU106" s="163"/>
      <c r="RPW106" s="165"/>
      <c r="RPY106" s="139"/>
      <c r="RQA106" s="190"/>
      <c r="RQB106" s="141"/>
      <c r="RQC106" s="139"/>
      <c r="RQD106" s="163"/>
      <c r="RQE106" s="163"/>
      <c r="RQF106" s="139"/>
      <c r="RQG106" s="143"/>
      <c r="RQH106" s="163"/>
      <c r="RQI106" s="139"/>
      <c r="RQJ106" s="143"/>
      <c r="RQK106" s="163"/>
      <c r="RQL106" s="139"/>
      <c r="RQM106" s="143"/>
      <c r="RQN106" s="163"/>
      <c r="RQO106" s="139"/>
      <c r="RQP106" s="143"/>
      <c r="RQQ106" s="163"/>
      <c r="RQR106" s="191"/>
      <c r="RQS106" s="164"/>
      <c r="RQT106" s="163"/>
      <c r="RQV106" s="165"/>
      <c r="RQX106" s="139"/>
      <c r="RQZ106" s="190"/>
      <c r="RRA106" s="141"/>
      <c r="RRB106" s="139"/>
      <c r="RRC106" s="163"/>
      <c r="RRD106" s="163"/>
      <c r="RRE106" s="139"/>
      <c r="RRF106" s="143"/>
      <c r="RRG106" s="163"/>
      <c r="RRH106" s="139"/>
      <c r="RRI106" s="143"/>
      <c r="RRJ106" s="163"/>
      <c r="RRK106" s="139"/>
      <c r="RRL106" s="143"/>
      <c r="RRM106" s="163"/>
      <c r="RRN106" s="139"/>
      <c r="RRO106" s="143"/>
      <c r="RRP106" s="163"/>
      <c r="RRQ106" s="191"/>
      <c r="RRR106" s="164"/>
      <c r="RRS106" s="163"/>
      <c r="RRU106" s="165"/>
      <c r="RRW106" s="139"/>
      <c r="RRY106" s="190"/>
      <c r="RRZ106" s="141"/>
      <c r="RSA106" s="139"/>
      <c r="RSB106" s="163"/>
      <c r="RSC106" s="163"/>
      <c r="RSD106" s="139"/>
      <c r="RSE106" s="143"/>
      <c r="RSF106" s="163"/>
      <c r="RSG106" s="139"/>
      <c r="RSH106" s="143"/>
      <c r="RSI106" s="163"/>
      <c r="RSJ106" s="139"/>
      <c r="RSK106" s="143"/>
      <c r="RSL106" s="163"/>
      <c r="RSM106" s="139"/>
      <c r="RSN106" s="143"/>
      <c r="RSO106" s="163"/>
      <c r="RSP106" s="191"/>
      <c r="RSQ106" s="164"/>
      <c r="RSR106" s="163"/>
      <c r="RST106" s="165"/>
      <c r="RSV106" s="139"/>
      <c r="RSX106" s="190"/>
      <c r="RSY106" s="141"/>
      <c r="RSZ106" s="139"/>
      <c r="RTA106" s="163"/>
      <c r="RTB106" s="163"/>
      <c r="RTC106" s="139"/>
      <c r="RTD106" s="143"/>
      <c r="RTE106" s="163"/>
      <c r="RTF106" s="139"/>
      <c r="RTG106" s="143"/>
      <c r="RTH106" s="163"/>
      <c r="RTI106" s="139"/>
      <c r="RTJ106" s="143"/>
      <c r="RTK106" s="163"/>
      <c r="RTL106" s="139"/>
      <c r="RTM106" s="143"/>
      <c r="RTN106" s="163"/>
      <c r="RTO106" s="191"/>
      <c r="RTP106" s="164"/>
      <c r="RTQ106" s="163"/>
      <c r="RTS106" s="165"/>
      <c r="RTU106" s="139"/>
      <c r="RTW106" s="190"/>
      <c r="RTX106" s="141"/>
      <c r="RTY106" s="139"/>
      <c r="RTZ106" s="163"/>
      <c r="RUA106" s="163"/>
      <c r="RUB106" s="139"/>
      <c r="RUC106" s="143"/>
      <c r="RUD106" s="163"/>
      <c r="RUE106" s="139"/>
      <c r="RUF106" s="143"/>
      <c r="RUG106" s="163"/>
      <c r="RUH106" s="139"/>
      <c r="RUI106" s="143"/>
      <c r="RUJ106" s="163"/>
      <c r="RUK106" s="139"/>
      <c r="RUL106" s="143"/>
      <c r="RUM106" s="163"/>
      <c r="RUN106" s="191"/>
      <c r="RUO106" s="164"/>
      <c r="RUP106" s="163"/>
      <c r="RUR106" s="165"/>
      <c r="RUT106" s="139"/>
      <c r="RUV106" s="190"/>
      <c r="RUW106" s="141"/>
      <c r="RUX106" s="139"/>
      <c r="RUY106" s="163"/>
      <c r="RUZ106" s="163"/>
      <c r="RVA106" s="139"/>
      <c r="RVB106" s="143"/>
      <c r="RVC106" s="163"/>
      <c r="RVD106" s="139"/>
      <c r="RVE106" s="143"/>
      <c r="RVF106" s="163"/>
      <c r="RVG106" s="139"/>
      <c r="RVH106" s="143"/>
      <c r="RVI106" s="163"/>
      <c r="RVJ106" s="139"/>
      <c r="RVK106" s="143"/>
      <c r="RVL106" s="163"/>
      <c r="RVM106" s="191"/>
      <c r="RVN106" s="164"/>
      <c r="RVO106" s="163"/>
      <c r="RVQ106" s="165"/>
      <c r="RVS106" s="139"/>
      <c r="RVU106" s="190"/>
      <c r="RVV106" s="141"/>
      <c r="RVW106" s="139"/>
      <c r="RVX106" s="163"/>
      <c r="RVY106" s="163"/>
      <c r="RVZ106" s="139"/>
      <c r="RWA106" s="143"/>
      <c r="RWB106" s="163"/>
      <c r="RWC106" s="139"/>
      <c r="RWD106" s="143"/>
      <c r="RWE106" s="163"/>
      <c r="RWF106" s="139"/>
      <c r="RWG106" s="143"/>
      <c r="RWH106" s="163"/>
      <c r="RWI106" s="139"/>
      <c r="RWJ106" s="143"/>
      <c r="RWK106" s="163"/>
      <c r="RWL106" s="191"/>
      <c r="RWM106" s="164"/>
      <c r="RWN106" s="163"/>
      <c r="RWP106" s="165"/>
      <c r="RWR106" s="139"/>
      <c r="RWT106" s="190"/>
      <c r="RWU106" s="141"/>
      <c r="RWV106" s="139"/>
      <c r="RWW106" s="163"/>
      <c r="RWX106" s="163"/>
      <c r="RWY106" s="139"/>
      <c r="RWZ106" s="143"/>
      <c r="RXA106" s="163"/>
      <c r="RXB106" s="139"/>
      <c r="RXC106" s="143"/>
      <c r="RXD106" s="163"/>
      <c r="RXE106" s="139"/>
      <c r="RXF106" s="143"/>
      <c r="RXG106" s="163"/>
      <c r="RXH106" s="139"/>
      <c r="RXI106" s="143"/>
      <c r="RXJ106" s="163"/>
      <c r="RXK106" s="191"/>
      <c r="RXL106" s="164"/>
      <c r="RXM106" s="163"/>
      <c r="RXO106" s="165"/>
      <c r="RXQ106" s="139"/>
      <c r="RXS106" s="190"/>
      <c r="RXT106" s="141"/>
      <c r="RXU106" s="139"/>
      <c r="RXV106" s="163"/>
      <c r="RXW106" s="163"/>
      <c r="RXX106" s="139"/>
      <c r="RXY106" s="143"/>
      <c r="RXZ106" s="163"/>
      <c r="RYA106" s="139"/>
      <c r="RYB106" s="143"/>
      <c r="RYC106" s="163"/>
      <c r="RYD106" s="139"/>
      <c r="RYE106" s="143"/>
      <c r="RYF106" s="163"/>
      <c r="RYG106" s="139"/>
      <c r="RYH106" s="143"/>
      <c r="RYI106" s="163"/>
      <c r="RYJ106" s="191"/>
      <c r="RYK106" s="164"/>
      <c r="RYL106" s="163"/>
      <c r="RYN106" s="165"/>
      <c r="RYP106" s="139"/>
      <c r="RYR106" s="190"/>
      <c r="RYS106" s="141"/>
      <c r="RYT106" s="139"/>
      <c r="RYU106" s="163"/>
      <c r="RYV106" s="163"/>
      <c r="RYW106" s="139"/>
      <c r="RYX106" s="143"/>
      <c r="RYY106" s="163"/>
      <c r="RYZ106" s="139"/>
      <c r="RZA106" s="143"/>
      <c r="RZB106" s="163"/>
      <c r="RZC106" s="139"/>
      <c r="RZD106" s="143"/>
      <c r="RZE106" s="163"/>
      <c r="RZF106" s="139"/>
      <c r="RZG106" s="143"/>
      <c r="RZH106" s="163"/>
      <c r="RZI106" s="191"/>
      <c r="RZJ106" s="164"/>
      <c r="RZK106" s="163"/>
      <c r="RZM106" s="165"/>
      <c r="RZO106" s="139"/>
      <c r="RZQ106" s="190"/>
      <c r="RZR106" s="141"/>
      <c r="RZS106" s="139"/>
      <c r="RZT106" s="163"/>
      <c r="RZU106" s="163"/>
      <c r="RZV106" s="139"/>
      <c r="RZW106" s="143"/>
      <c r="RZX106" s="163"/>
      <c r="RZY106" s="139"/>
      <c r="RZZ106" s="143"/>
      <c r="SAA106" s="163"/>
      <c r="SAB106" s="139"/>
      <c r="SAC106" s="143"/>
      <c r="SAD106" s="163"/>
      <c r="SAE106" s="139"/>
      <c r="SAF106" s="143"/>
      <c r="SAG106" s="163"/>
      <c r="SAH106" s="191"/>
      <c r="SAI106" s="164"/>
      <c r="SAJ106" s="163"/>
      <c r="SAL106" s="165"/>
      <c r="SAN106" s="139"/>
      <c r="SAP106" s="190"/>
      <c r="SAQ106" s="141"/>
      <c r="SAR106" s="139"/>
      <c r="SAS106" s="163"/>
      <c r="SAT106" s="163"/>
      <c r="SAU106" s="139"/>
      <c r="SAV106" s="143"/>
      <c r="SAW106" s="163"/>
      <c r="SAX106" s="139"/>
      <c r="SAY106" s="143"/>
      <c r="SAZ106" s="163"/>
      <c r="SBA106" s="139"/>
      <c r="SBB106" s="143"/>
      <c r="SBC106" s="163"/>
      <c r="SBD106" s="139"/>
      <c r="SBE106" s="143"/>
      <c r="SBF106" s="163"/>
      <c r="SBG106" s="191"/>
      <c r="SBH106" s="164"/>
      <c r="SBI106" s="163"/>
      <c r="SBK106" s="165"/>
      <c r="SBM106" s="139"/>
      <c r="SBO106" s="190"/>
      <c r="SBP106" s="141"/>
      <c r="SBQ106" s="139"/>
      <c r="SBR106" s="163"/>
      <c r="SBS106" s="163"/>
      <c r="SBT106" s="139"/>
      <c r="SBU106" s="143"/>
      <c r="SBV106" s="163"/>
      <c r="SBW106" s="139"/>
      <c r="SBX106" s="143"/>
      <c r="SBY106" s="163"/>
      <c r="SBZ106" s="139"/>
      <c r="SCA106" s="143"/>
      <c r="SCB106" s="163"/>
      <c r="SCC106" s="139"/>
      <c r="SCD106" s="143"/>
      <c r="SCE106" s="163"/>
      <c r="SCF106" s="191"/>
      <c r="SCG106" s="164"/>
      <c r="SCH106" s="163"/>
      <c r="SCJ106" s="165"/>
      <c r="SCL106" s="139"/>
      <c r="SCN106" s="190"/>
      <c r="SCO106" s="141"/>
      <c r="SCP106" s="139"/>
      <c r="SCQ106" s="163"/>
      <c r="SCR106" s="163"/>
      <c r="SCS106" s="139"/>
      <c r="SCT106" s="143"/>
      <c r="SCU106" s="163"/>
      <c r="SCV106" s="139"/>
      <c r="SCW106" s="143"/>
      <c r="SCX106" s="163"/>
      <c r="SCY106" s="139"/>
      <c r="SCZ106" s="143"/>
      <c r="SDA106" s="163"/>
      <c r="SDB106" s="139"/>
      <c r="SDC106" s="143"/>
      <c r="SDD106" s="163"/>
      <c r="SDE106" s="191"/>
      <c r="SDF106" s="164"/>
      <c r="SDG106" s="163"/>
      <c r="SDI106" s="165"/>
      <c r="SDK106" s="139"/>
      <c r="SDM106" s="190"/>
      <c r="SDN106" s="141"/>
      <c r="SDO106" s="139"/>
      <c r="SDP106" s="163"/>
      <c r="SDQ106" s="163"/>
      <c r="SDR106" s="139"/>
      <c r="SDS106" s="143"/>
      <c r="SDT106" s="163"/>
      <c r="SDU106" s="139"/>
      <c r="SDV106" s="143"/>
      <c r="SDW106" s="163"/>
      <c r="SDX106" s="139"/>
      <c r="SDY106" s="143"/>
      <c r="SDZ106" s="163"/>
      <c r="SEA106" s="139"/>
      <c r="SEB106" s="143"/>
      <c r="SEC106" s="163"/>
      <c r="SED106" s="191"/>
      <c r="SEE106" s="164"/>
      <c r="SEF106" s="163"/>
      <c r="SEH106" s="165"/>
      <c r="SEJ106" s="139"/>
      <c r="SEL106" s="190"/>
      <c r="SEM106" s="141"/>
      <c r="SEN106" s="139"/>
      <c r="SEO106" s="163"/>
      <c r="SEP106" s="163"/>
      <c r="SEQ106" s="139"/>
      <c r="SER106" s="143"/>
      <c r="SES106" s="163"/>
      <c r="SET106" s="139"/>
      <c r="SEU106" s="143"/>
      <c r="SEV106" s="163"/>
      <c r="SEW106" s="139"/>
      <c r="SEX106" s="143"/>
      <c r="SEY106" s="163"/>
      <c r="SEZ106" s="139"/>
      <c r="SFA106" s="143"/>
      <c r="SFB106" s="163"/>
      <c r="SFC106" s="191"/>
      <c r="SFD106" s="164"/>
      <c r="SFE106" s="163"/>
      <c r="SFG106" s="165"/>
      <c r="SFI106" s="139"/>
      <c r="SFK106" s="190"/>
      <c r="SFL106" s="141"/>
      <c r="SFM106" s="139"/>
      <c r="SFN106" s="163"/>
      <c r="SFO106" s="163"/>
      <c r="SFP106" s="139"/>
      <c r="SFQ106" s="143"/>
      <c r="SFR106" s="163"/>
      <c r="SFS106" s="139"/>
      <c r="SFT106" s="143"/>
      <c r="SFU106" s="163"/>
      <c r="SFV106" s="139"/>
      <c r="SFW106" s="143"/>
      <c r="SFX106" s="163"/>
      <c r="SFY106" s="139"/>
      <c r="SFZ106" s="143"/>
      <c r="SGA106" s="163"/>
      <c r="SGB106" s="191"/>
      <c r="SGC106" s="164"/>
      <c r="SGD106" s="163"/>
      <c r="SGF106" s="165"/>
      <c r="SGH106" s="139"/>
      <c r="SGJ106" s="190"/>
      <c r="SGK106" s="141"/>
      <c r="SGL106" s="139"/>
      <c r="SGM106" s="163"/>
      <c r="SGN106" s="163"/>
      <c r="SGO106" s="139"/>
      <c r="SGP106" s="143"/>
      <c r="SGQ106" s="163"/>
      <c r="SGR106" s="139"/>
      <c r="SGS106" s="143"/>
      <c r="SGT106" s="163"/>
      <c r="SGU106" s="139"/>
      <c r="SGV106" s="143"/>
      <c r="SGW106" s="163"/>
      <c r="SGX106" s="139"/>
      <c r="SGY106" s="143"/>
      <c r="SGZ106" s="163"/>
      <c r="SHA106" s="191"/>
      <c r="SHB106" s="164"/>
      <c r="SHC106" s="163"/>
      <c r="SHE106" s="165"/>
      <c r="SHG106" s="139"/>
      <c r="SHI106" s="190"/>
      <c r="SHJ106" s="141"/>
      <c r="SHK106" s="139"/>
      <c r="SHL106" s="163"/>
      <c r="SHM106" s="163"/>
      <c r="SHN106" s="139"/>
      <c r="SHO106" s="143"/>
      <c r="SHP106" s="163"/>
      <c r="SHQ106" s="139"/>
      <c r="SHR106" s="143"/>
      <c r="SHS106" s="163"/>
      <c r="SHT106" s="139"/>
      <c r="SHU106" s="143"/>
      <c r="SHV106" s="163"/>
      <c r="SHW106" s="139"/>
      <c r="SHX106" s="143"/>
      <c r="SHY106" s="163"/>
      <c r="SHZ106" s="191"/>
      <c r="SIA106" s="164"/>
      <c r="SIB106" s="163"/>
      <c r="SID106" s="165"/>
      <c r="SIF106" s="139"/>
      <c r="SIH106" s="190"/>
      <c r="SII106" s="141"/>
      <c r="SIJ106" s="139"/>
      <c r="SIK106" s="163"/>
      <c r="SIL106" s="163"/>
      <c r="SIM106" s="139"/>
      <c r="SIN106" s="143"/>
      <c r="SIO106" s="163"/>
      <c r="SIP106" s="139"/>
      <c r="SIQ106" s="143"/>
      <c r="SIR106" s="163"/>
      <c r="SIS106" s="139"/>
      <c r="SIT106" s="143"/>
      <c r="SIU106" s="163"/>
      <c r="SIV106" s="139"/>
      <c r="SIW106" s="143"/>
      <c r="SIX106" s="163"/>
      <c r="SIY106" s="191"/>
      <c r="SIZ106" s="164"/>
      <c r="SJA106" s="163"/>
      <c r="SJC106" s="165"/>
      <c r="SJE106" s="139"/>
      <c r="SJG106" s="190"/>
      <c r="SJH106" s="141"/>
      <c r="SJI106" s="139"/>
      <c r="SJJ106" s="163"/>
      <c r="SJK106" s="163"/>
      <c r="SJL106" s="139"/>
      <c r="SJM106" s="143"/>
      <c r="SJN106" s="163"/>
      <c r="SJO106" s="139"/>
      <c r="SJP106" s="143"/>
      <c r="SJQ106" s="163"/>
      <c r="SJR106" s="139"/>
      <c r="SJS106" s="143"/>
      <c r="SJT106" s="163"/>
      <c r="SJU106" s="139"/>
      <c r="SJV106" s="143"/>
      <c r="SJW106" s="163"/>
      <c r="SJX106" s="191"/>
      <c r="SJY106" s="164"/>
      <c r="SJZ106" s="163"/>
      <c r="SKB106" s="165"/>
      <c r="SKD106" s="139"/>
      <c r="SKF106" s="190"/>
      <c r="SKG106" s="141"/>
      <c r="SKH106" s="139"/>
      <c r="SKI106" s="163"/>
      <c r="SKJ106" s="163"/>
      <c r="SKK106" s="139"/>
      <c r="SKL106" s="143"/>
      <c r="SKM106" s="163"/>
      <c r="SKN106" s="139"/>
      <c r="SKO106" s="143"/>
      <c r="SKP106" s="163"/>
      <c r="SKQ106" s="139"/>
      <c r="SKR106" s="143"/>
      <c r="SKS106" s="163"/>
      <c r="SKT106" s="139"/>
      <c r="SKU106" s="143"/>
      <c r="SKV106" s="163"/>
      <c r="SKW106" s="191"/>
      <c r="SKX106" s="164"/>
      <c r="SKY106" s="163"/>
      <c r="SLA106" s="165"/>
      <c r="SLC106" s="139"/>
      <c r="SLE106" s="190"/>
      <c r="SLF106" s="141"/>
      <c r="SLG106" s="139"/>
      <c r="SLH106" s="163"/>
      <c r="SLI106" s="163"/>
      <c r="SLJ106" s="139"/>
      <c r="SLK106" s="143"/>
      <c r="SLL106" s="163"/>
      <c r="SLM106" s="139"/>
      <c r="SLN106" s="143"/>
      <c r="SLO106" s="163"/>
      <c r="SLP106" s="139"/>
      <c r="SLQ106" s="143"/>
      <c r="SLR106" s="163"/>
      <c r="SLS106" s="139"/>
      <c r="SLT106" s="143"/>
      <c r="SLU106" s="163"/>
      <c r="SLV106" s="191"/>
      <c r="SLW106" s="164"/>
      <c r="SLX106" s="163"/>
      <c r="SLZ106" s="165"/>
      <c r="SMB106" s="139"/>
      <c r="SMD106" s="190"/>
      <c r="SME106" s="141"/>
      <c r="SMF106" s="139"/>
      <c r="SMG106" s="163"/>
      <c r="SMH106" s="163"/>
      <c r="SMI106" s="139"/>
      <c r="SMJ106" s="143"/>
      <c r="SMK106" s="163"/>
      <c r="SML106" s="139"/>
      <c r="SMM106" s="143"/>
      <c r="SMN106" s="163"/>
      <c r="SMO106" s="139"/>
      <c r="SMP106" s="143"/>
      <c r="SMQ106" s="163"/>
      <c r="SMR106" s="139"/>
      <c r="SMS106" s="143"/>
      <c r="SMT106" s="163"/>
      <c r="SMU106" s="191"/>
      <c r="SMV106" s="164"/>
      <c r="SMW106" s="163"/>
      <c r="SMY106" s="165"/>
      <c r="SNA106" s="139"/>
      <c r="SNC106" s="190"/>
      <c r="SND106" s="141"/>
      <c r="SNE106" s="139"/>
      <c r="SNF106" s="163"/>
      <c r="SNG106" s="163"/>
      <c r="SNH106" s="139"/>
      <c r="SNI106" s="143"/>
      <c r="SNJ106" s="163"/>
      <c r="SNK106" s="139"/>
      <c r="SNL106" s="143"/>
      <c r="SNM106" s="163"/>
      <c r="SNN106" s="139"/>
      <c r="SNO106" s="143"/>
      <c r="SNP106" s="163"/>
      <c r="SNQ106" s="139"/>
      <c r="SNR106" s="143"/>
      <c r="SNS106" s="163"/>
      <c r="SNT106" s="191"/>
      <c r="SNU106" s="164"/>
      <c r="SNV106" s="163"/>
      <c r="SNX106" s="165"/>
      <c r="SNZ106" s="139"/>
      <c r="SOB106" s="190"/>
      <c r="SOC106" s="141"/>
      <c r="SOD106" s="139"/>
      <c r="SOE106" s="163"/>
      <c r="SOF106" s="163"/>
      <c r="SOG106" s="139"/>
      <c r="SOH106" s="143"/>
      <c r="SOI106" s="163"/>
      <c r="SOJ106" s="139"/>
      <c r="SOK106" s="143"/>
      <c r="SOL106" s="163"/>
      <c r="SOM106" s="139"/>
      <c r="SON106" s="143"/>
      <c r="SOO106" s="163"/>
      <c r="SOP106" s="139"/>
      <c r="SOQ106" s="143"/>
      <c r="SOR106" s="163"/>
      <c r="SOS106" s="191"/>
      <c r="SOT106" s="164"/>
      <c r="SOU106" s="163"/>
      <c r="SOW106" s="165"/>
      <c r="SOY106" s="139"/>
      <c r="SPA106" s="190"/>
      <c r="SPB106" s="141"/>
      <c r="SPC106" s="139"/>
      <c r="SPD106" s="163"/>
      <c r="SPE106" s="163"/>
      <c r="SPF106" s="139"/>
      <c r="SPG106" s="143"/>
      <c r="SPH106" s="163"/>
      <c r="SPI106" s="139"/>
      <c r="SPJ106" s="143"/>
      <c r="SPK106" s="163"/>
      <c r="SPL106" s="139"/>
      <c r="SPM106" s="143"/>
      <c r="SPN106" s="163"/>
      <c r="SPO106" s="139"/>
      <c r="SPP106" s="143"/>
      <c r="SPQ106" s="163"/>
      <c r="SPR106" s="191"/>
      <c r="SPS106" s="164"/>
      <c r="SPT106" s="163"/>
      <c r="SPV106" s="165"/>
      <c r="SPX106" s="139"/>
      <c r="SPZ106" s="190"/>
      <c r="SQA106" s="141"/>
      <c r="SQB106" s="139"/>
      <c r="SQC106" s="163"/>
      <c r="SQD106" s="163"/>
      <c r="SQE106" s="139"/>
      <c r="SQF106" s="143"/>
      <c r="SQG106" s="163"/>
      <c r="SQH106" s="139"/>
      <c r="SQI106" s="143"/>
      <c r="SQJ106" s="163"/>
      <c r="SQK106" s="139"/>
      <c r="SQL106" s="143"/>
      <c r="SQM106" s="163"/>
      <c r="SQN106" s="139"/>
      <c r="SQO106" s="143"/>
      <c r="SQP106" s="163"/>
      <c r="SQQ106" s="191"/>
      <c r="SQR106" s="164"/>
      <c r="SQS106" s="163"/>
      <c r="SQU106" s="165"/>
      <c r="SQW106" s="139"/>
      <c r="SQY106" s="190"/>
      <c r="SQZ106" s="141"/>
      <c r="SRA106" s="139"/>
      <c r="SRB106" s="163"/>
      <c r="SRC106" s="163"/>
      <c r="SRD106" s="139"/>
      <c r="SRE106" s="143"/>
      <c r="SRF106" s="163"/>
      <c r="SRG106" s="139"/>
      <c r="SRH106" s="143"/>
      <c r="SRI106" s="163"/>
      <c r="SRJ106" s="139"/>
      <c r="SRK106" s="143"/>
      <c r="SRL106" s="163"/>
      <c r="SRM106" s="139"/>
      <c r="SRN106" s="143"/>
      <c r="SRO106" s="163"/>
      <c r="SRP106" s="191"/>
      <c r="SRQ106" s="164"/>
      <c r="SRR106" s="163"/>
      <c r="SRT106" s="165"/>
      <c r="SRV106" s="139"/>
      <c r="SRX106" s="190"/>
      <c r="SRY106" s="141"/>
      <c r="SRZ106" s="139"/>
      <c r="SSA106" s="163"/>
      <c r="SSB106" s="163"/>
      <c r="SSC106" s="139"/>
      <c r="SSD106" s="143"/>
      <c r="SSE106" s="163"/>
      <c r="SSF106" s="139"/>
      <c r="SSG106" s="143"/>
      <c r="SSH106" s="163"/>
      <c r="SSI106" s="139"/>
      <c r="SSJ106" s="143"/>
      <c r="SSK106" s="163"/>
      <c r="SSL106" s="139"/>
      <c r="SSM106" s="143"/>
      <c r="SSN106" s="163"/>
      <c r="SSO106" s="191"/>
      <c r="SSP106" s="164"/>
      <c r="SSQ106" s="163"/>
      <c r="SSS106" s="165"/>
      <c r="SSU106" s="139"/>
      <c r="SSW106" s="190"/>
      <c r="SSX106" s="141"/>
      <c r="SSY106" s="139"/>
      <c r="SSZ106" s="163"/>
      <c r="STA106" s="163"/>
      <c r="STB106" s="139"/>
      <c r="STC106" s="143"/>
      <c r="STD106" s="163"/>
      <c r="STE106" s="139"/>
      <c r="STF106" s="143"/>
      <c r="STG106" s="163"/>
      <c r="STH106" s="139"/>
      <c r="STI106" s="143"/>
      <c r="STJ106" s="163"/>
      <c r="STK106" s="139"/>
      <c r="STL106" s="143"/>
      <c r="STM106" s="163"/>
      <c r="STN106" s="191"/>
      <c r="STO106" s="164"/>
      <c r="STP106" s="163"/>
      <c r="STR106" s="165"/>
      <c r="STT106" s="139"/>
      <c r="STV106" s="190"/>
      <c r="STW106" s="141"/>
      <c r="STX106" s="139"/>
      <c r="STY106" s="163"/>
      <c r="STZ106" s="163"/>
      <c r="SUA106" s="139"/>
      <c r="SUB106" s="143"/>
      <c r="SUC106" s="163"/>
      <c r="SUD106" s="139"/>
      <c r="SUE106" s="143"/>
      <c r="SUF106" s="163"/>
      <c r="SUG106" s="139"/>
      <c r="SUH106" s="143"/>
      <c r="SUI106" s="163"/>
      <c r="SUJ106" s="139"/>
      <c r="SUK106" s="143"/>
      <c r="SUL106" s="163"/>
      <c r="SUM106" s="191"/>
      <c r="SUN106" s="164"/>
      <c r="SUO106" s="163"/>
      <c r="SUQ106" s="165"/>
      <c r="SUS106" s="139"/>
      <c r="SUU106" s="190"/>
      <c r="SUV106" s="141"/>
      <c r="SUW106" s="139"/>
      <c r="SUX106" s="163"/>
      <c r="SUY106" s="163"/>
      <c r="SUZ106" s="139"/>
      <c r="SVA106" s="143"/>
      <c r="SVB106" s="163"/>
      <c r="SVC106" s="139"/>
      <c r="SVD106" s="143"/>
      <c r="SVE106" s="163"/>
      <c r="SVF106" s="139"/>
      <c r="SVG106" s="143"/>
      <c r="SVH106" s="163"/>
      <c r="SVI106" s="139"/>
      <c r="SVJ106" s="143"/>
      <c r="SVK106" s="163"/>
      <c r="SVL106" s="191"/>
      <c r="SVM106" s="164"/>
      <c r="SVN106" s="163"/>
      <c r="SVP106" s="165"/>
      <c r="SVR106" s="139"/>
      <c r="SVT106" s="190"/>
      <c r="SVU106" s="141"/>
      <c r="SVV106" s="139"/>
      <c r="SVW106" s="163"/>
      <c r="SVX106" s="163"/>
      <c r="SVY106" s="139"/>
      <c r="SVZ106" s="143"/>
      <c r="SWA106" s="163"/>
      <c r="SWB106" s="139"/>
      <c r="SWC106" s="143"/>
      <c r="SWD106" s="163"/>
      <c r="SWE106" s="139"/>
      <c r="SWF106" s="143"/>
      <c r="SWG106" s="163"/>
      <c r="SWH106" s="139"/>
      <c r="SWI106" s="143"/>
      <c r="SWJ106" s="163"/>
      <c r="SWK106" s="191"/>
      <c r="SWL106" s="164"/>
      <c r="SWM106" s="163"/>
      <c r="SWO106" s="165"/>
      <c r="SWQ106" s="139"/>
      <c r="SWS106" s="190"/>
      <c r="SWT106" s="141"/>
      <c r="SWU106" s="139"/>
      <c r="SWV106" s="163"/>
      <c r="SWW106" s="163"/>
      <c r="SWX106" s="139"/>
      <c r="SWY106" s="143"/>
      <c r="SWZ106" s="163"/>
      <c r="SXA106" s="139"/>
      <c r="SXB106" s="143"/>
      <c r="SXC106" s="163"/>
      <c r="SXD106" s="139"/>
      <c r="SXE106" s="143"/>
      <c r="SXF106" s="163"/>
      <c r="SXG106" s="139"/>
      <c r="SXH106" s="143"/>
      <c r="SXI106" s="163"/>
      <c r="SXJ106" s="191"/>
      <c r="SXK106" s="164"/>
      <c r="SXL106" s="163"/>
      <c r="SXN106" s="165"/>
      <c r="SXP106" s="139"/>
      <c r="SXR106" s="190"/>
      <c r="SXS106" s="141"/>
      <c r="SXT106" s="139"/>
      <c r="SXU106" s="163"/>
      <c r="SXV106" s="163"/>
      <c r="SXW106" s="139"/>
      <c r="SXX106" s="143"/>
      <c r="SXY106" s="163"/>
      <c r="SXZ106" s="139"/>
      <c r="SYA106" s="143"/>
      <c r="SYB106" s="163"/>
      <c r="SYC106" s="139"/>
      <c r="SYD106" s="143"/>
      <c r="SYE106" s="163"/>
      <c r="SYF106" s="139"/>
      <c r="SYG106" s="143"/>
      <c r="SYH106" s="163"/>
      <c r="SYI106" s="191"/>
      <c r="SYJ106" s="164"/>
      <c r="SYK106" s="163"/>
      <c r="SYM106" s="165"/>
      <c r="SYO106" s="139"/>
      <c r="SYQ106" s="190"/>
      <c r="SYR106" s="141"/>
      <c r="SYS106" s="139"/>
      <c r="SYT106" s="163"/>
      <c r="SYU106" s="163"/>
      <c r="SYV106" s="139"/>
      <c r="SYW106" s="143"/>
      <c r="SYX106" s="163"/>
      <c r="SYY106" s="139"/>
      <c r="SYZ106" s="143"/>
      <c r="SZA106" s="163"/>
      <c r="SZB106" s="139"/>
      <c r="SZC106" s="143"/>
      <c r="SZD106" s="163"/>
      <c r="SZE106" s="139"/>
      <c r="SZF106" s="143"/>
      <c r="SZG106" s="163"/>
      <c r="SZH106" s="191"/>
      <c r="SZI106" s="164"/>
      <c r="SZJ106" s="163"/>
      <c r="SZL106" s="165"/>
      <c r="SZN106" s="139"/>
      <c r="SZP106" s="190"/>
      <c r="SZQ106" s="141"/>
      <c r="SZR106" s="139"/>
      <c r="SZS106" s="163"/>
      <c r="SZT106" s="163"/>
      <c r="SZU106" s="139"/>
      <c r="SZV106" s="143"/>
      <c r="SZW106" s="163"/>
      <c r="SZX106" s="139"/>
      <c r="SZY106" s="143"/>
      <c r="SZZ106" s="163"/>
      <c r="TAA106" s="139"/>
      <c r="TAB106" s="143"/>
      <c r="TAC106" s="163"/>
      <c r="TAD106" s="139"/>
      <c r="TAE106" s="143"/>
      <c r="TAF106" s="163"/>
      <c r="TAG106" s="191"/>
      <c r="TAH106" s="164"/>
      <c r="TAI106" s="163"/>
      <c r="TAK106" s="165"/>
      <c r="TAM106" s="139"/>
      <c r="TAO106" s="190"/>
      <c r="TAP106" s="141"/>
      <c r="TAQ106" s="139"/>
      <c r="TAR106" s="163"/>
      <c r="TAS106" s="163"/>
      <c r="TAT106" s="139"/>
      <c r="TAU106" s="143"/>
      <c r="TAV106" s="163"/>
      <c r="TAW106" s="139"/>
      <c r="TAX106" s="143"/>
      <c r="TAY106" s="163"/>
      <c r="TAZ106" s="139"/>
      <c r="TBA106" s="143"/>
      <c r="TBB106" s="163"/>
      <c r="TBC106" s="139"/>
      <c r="TBD106" s="143"/>
      <c r="TBE106" s="163"/>
      <c r="TBF106" s="191"/>
      <c r="TBG106" s="164"/>
      <c r="TBH106" s="163"/>
      <c r="TBJ106" s="165"/>
      <c r="TBL106" s="139"/>
      <c r="TBN106" s="190"/>
      <c r="TBO106" s="141"/>
      <c r="TBP106" s="139"/>
      <c r="TBQ106" s="163"/>
      <c r="TBR106" s="163"/>
      <c r="TBS106" s="139"/>
      <c r="TBT106" s="143"/>
      <c r="TBU106" s="163"/>
      <c r="TBV106" s="139"/>
      <c r="TBW106" s="143"/>
      <c r="TBX106" s="163"/>
      <c r="TBY106" s="139"/>
      <c r="TBZ106" s="143"/>
      <c r="TCA106" s="163"/>
      <c r="TCB106" s="139"/>
      <c r="TCC106" s="143"/>
      <c r="TCD106" s="163"/>
      <c r="TCE106" s="191"/>
      <c r="TCF106" s="164"/>
      <c r="TCG106" s="163"/>
      <c r="TCI106" s="165"/>
      <c r="TCK106" s="139"/>
      <c r="TCM106" s="190"/>
      <c r="TCN106" s="141"/>
      <c r="TCO106" s="139"/>
      <c r="TCP106" s="163"/>
      <c r="TCQ106" s="163"/>
      <c r="TCR106" s="139"/>
      <c r="TCS106" s="143"/>
      <c r="TCT106" s="163"/>
      <c r="TCU106" s="139"/>
      <c r="TCV106" s="143"/>
      <c r="TCW106" s="163"/>
      <c r="TCX106" s="139"/>
      <c r="TCY106" s="143"/>
      <c r="TCZ106" s="163"/>
      <c r="TDA106" s="139"/>
      <c r="TDB106" s="143"/>
      <c r="TDC106" s="163"/>
      <c r="TDD106" s="191"/>
      <c r="TDE106" s="164"/>
      <c r="TDF106" s="163"/>
      <c r="TDH106" s="165"/>
      <c r="TDJ106" s="139"/>
      <c r="TDL106" s="190"/>
      <c r="TDM106" s="141"/>
      <c r="TDN106" s="139"/>
      <c r="TDO106" s="163"/>
      <c r="TDP106" s="163"/>
      <c r="TDQ106" s="139"/>
      <c r="TDR106" s="143"/>
      <c r="TDS106" s="163"/>
      <c r="TDT106" s="139"/>
      <c r="TDU106" s="143"/>
      <c r="TDV106" s="163"/>
      <c r="TDW106" s="139"/>
      <c r="TDX106" s="143"/>
      <c r="TDY106" s="163"/>
      <c r="TDZ106" s="139"/>
      <c r="TEA106" s="143"/>
      <c r="TEB106" s="163"/>
      <c r="TEC106" s="191"/>
      <c r="TED106" s="164"/>
      <c r="TEE106" s="163"/>
      <c r="TEG106" s="165"/>
      <c r="TEI106" s="139"/>
      <c r="TEK106" s="190"/>
      <c r="TEL106" s="141"/>
      <c r="TEM106" s="139"/>
      <c r="TEN106" s="163"/>
      <c r="TEO106" s="163"/>
      <c r="TEP106" s="139"/>
      <c r="TEQ106" s="143"/>
      <c r="TER106" s="163"/>
      <c r="TES106" s="139"/>
      <c r="TET106" s="143"/>
      <c r="TEU106" s="163"/>
      <c r="TEV106" s="139"/>
      <c r="TEW106" s="143"/>
      <c r="TEX106" s="163"/>
      <c r="TEY106" s="139"/>
      <c r="TEZ106" s="143"/>
      <c r="TFA106" s="163"/>
      <c r="TFB106" s="191"/>
      <c r="TFC106" s="164"/>
      <c r="TFD106" s="163"/>
      <c r="TFF106" s="165"/>
      <c r="TFH106" s="139"/>
      <c r="TFJ106" s="190"/>
      <c r="TFK106" s="141"/>
      <c r="TFL106" s="139"/>
      <c r="TFM106" s="163"/>
      <c r="TFN106" s="163"/>
      <c r="TFO106" s="139"/>
      <c r="TFP106" s="143"/>
      <c r="TFQ106" s="163"/>
      <c r="TFR106" s="139"/>
      <c r="TFS106" s="143"/>
      <c r="TFT106" s="163"/>
      <c r="TFU106" s="139"/>
      <c r="TFV106" s="143"/>
      <c r="TFW106" s="163"/>
      <c r="TFX106" s="139"/>
      <c r="TFY106" s="143"/>
      <c r="TFZ106" s="163"/>
      <c r="TGA106" s="191"/>
      <c r="TGB106" s="164"/>
      <c r="TGC106" s="163"/>
      <c r="TGE106" s="165"/>
      <c r="TGG106" s="139"/>
      <c r="TGI106" s="190"/>
      <c r="TGJ106" s="141"/>
      <c r="TGK106" s="139"/>
      <c r="TGL106" s="163"/>
      <c r="TGM106" s="163"/>
      <c r="TGN106" s="139"/>
      <c r="TGO106" s="143"/>
      <c r="TGP106" s="163"/>
      <c r="TGQ106" s="139"/>
      <c r="TGR106" s="143"/>
      <c r="TGS106" s="163"/>
      <c r="TGT106" s="139"/>
      <c r="TGU106" s="143"/>
      <c r="TGV106" s="163"/>
      <c r="TGW106" s="139"/>
      <c r="TGX106" s="143"/>
      <c r="TGY106" s="163"/>
      <c r="TGZ106" s="191"/>
      <c r="THA106" s="164"/>
      <c r="THB106" s="163"/>
      <c r="THD106" s="165"/>
      <c r="THF106" s="139"/>
      <c r="THH106" s="190"/>
      <c r="THI106" s="141"/>
      <c r="THJ106" s="139"/>
      <c r="THK106" s="163"/>
      <c r="THL106" s="163"/>
      <c r="THM106" s="139"/>
      <c r="THN106" s="143"/>
      <c r="THO106" s="163"/>
      <c r="THP106" s="139"/>
      <c r="THQ106" s="143"/>
      <c r="THR106" s="163"/>
      <c r="THS106" s="139"/>
      <c r="THT106" s="143"/>
      <c r="THU106" s="163"/>
      <c r="THV106" s="139"/>
      <c r="THW106" s="143"/>
      <c r="THX106" s="163"/>
      <c r="THY106" s="191"/>
      <c r="THZ106" s="164"/>
      <c r="TIA106" s="163"/>
      <c r="TIC106" s="165"/>
      <c r="TIE106" s="139"/>
      <c r="TIG106" s="190"/>
      <c r="TIH106" s="141"/>
      <c r="TII106" s="139"/>
      <c r="TIJ106" s="163"/>
      <c r="TIK106" s="163"/>
      <c r="TIL106" s="139"/>
      <c r="TIM106" s="143"/>
      <c r="TIN106" s="163"/>
      <c r="TIO106" s="139"/>
      <c r="TIP106" s="143"/>
      <c r="TIQ106" s="163"/>
      <c r="TIR106" s="139"/>
      <c r="TIS106" s="143"/>
      <c r="TIT106" s="163"/>
      <c r="TIU106" s="139"/>
      <c r="TIV106" s="143"/>
      <c r="TIW106" s="163"/>
      <c r="TIX106" s="191"/>
      <c r="TIY106" s="164"/>
      <c r="TIZ106" s="163"/>
      <c r="TJB106" s="165"/>
      <c r="TJD106" s="139"/>
      <c r="TJF106" s="190"/>
      <c r="TJG106" s="141"/>
      <c r="TJH106" s="139"/>
      <c r="TJI106" s="163"/>
      <c r="TJJ106" s="163"/>
      <c r="TJK106" s="139"/>
      <c r="TJL106" s="143"/>
      <c r="TJM106" s="163"/>
      <c r="TJN106" s="139"/>
      <c r="TJO106" s="143"/>
      <c r="TJP106" s="163"/>
      <c r="TJQ106" s="139"/>
      <c r="TJR106" s="143"/>
      <c r="TJS106" s="163"/>
      <c r="TJT106" s="139"/>
      <c r="TJU106" s="143"/>
      <c r="TJV106" s="163"/>
      <c r="TJW106" s="191"/>
      <c r="TJX106" s="164"/>
      <c r="TJY106" s="163"/>
      <c r="TKA106" s="165"/>
      <c r="TKC106" s="139"/>
      <c r="TKE106" s="190"/>
      <c r="TKF106" s="141"/>
      <c r="TKG106" s="139"/>
      <c r="TKH106" s="163"/>
      <c r="TKI106" s="163"/>
      <c r="TKJ106" s="139"/>
      <c r="TKK106" s="143"/>
      <c r="TKL106" s="163"/>
      <c r="TKM106" s="139"/>
      <c r="TKN106" s="143"/>
      <c r="TKO106" s="163"/>
      <c r="TKP106" s="139"/>
      <c r="TKQ106" s="143"/>
      <c r="TKR106" s="163"/>
      <c r="TKS106" s="139"/>
      <c r="TKT106" s="143"/>
      <c r="TKU106" s="163"/>
      <c r="TKV106" s="191"/>
      <c r="TKW106" s="164"/>
      <c r="TKX106" s="163"/>
      <c r="TKZ106" s="165"/>
      <c r="TLB106" s="139"/>
      <c r="TLD106" s="190"/>
      <c r="TLE106" s="141"/>
      <c r="TLF106" s="139"/>
      <c r="TLG106" s="163"/>
      <c r="TLH106" s="163"/>
      <c r="TLI106" s="139"/>
      <c r="TLJ106" s="143"/>
      <c r="TLK106" s="163"/>
      <c r="TLL106" s="139"/>
      <c r="TLM106" s="143"/>
      <c r="TLN106" s="163"/>
      <c r="TLO106" s="139"/>
      <c r="TLP106" s="143"/>
      <c r="TLQ106" s="163"/>
      <c r="TLR106" s="139"/>
      <c r="TLS106" s="143"/>
      <c r="TLT106" s="163"/>
      <c r="TLU106" s="191"/>
      <c r="TLV106" s="164"/>
      <c r="TLW106" s="163"/>
      <c r="TLY106" s="165"/>
      <c r="TMA106" s="139"/>
      <c r="TMC106" s="190"/>
      <c r="TMD106" s="141"/>
      <c r="TME106" s="139"/>
      <c r="TMF106" s="163"/>
      <c r="TMG106" s="163"/>
      <c r="TMH106" s="139"/>
      <c r="TMI106" s="143"/>
      <c r="TMJ106" s="163"/>
      <c r="TMK106" s="139"/>
      <c r="TML106" s="143"/>
      <c r="TMM106" s="163"/>
      <c r="TMN106" s="139"/>
      <c r="TMO106" s="143"/>
      <c r="TMP106" s="163"/>
      <c r="TMQ106" s="139"/>
      <c r="TMR106" s="143"/>
      <c r="TMS106" s="163"/>
      <c r="TMT106" s="191"/>
      <c r="TMU106" s="164"/>
      <c r="TMV106" s="163"/>
      <c r="TMX106" s="165"/>
      <c r="TMZ106" s="139"/>
      <c r="TNB106" s="190"/>
      <c r="TNC106" s="141"/>
      <c r="TND106" s="139"/>
      <c r="TNE106" s="163"/>
      <c r="TNF106" s="163"/>
      <c r="TNG106" s="139"/>
      <c r="TNH106" s="143"/>
      <c r="TNI106" s="163"/>
      <c r="TNJ106" s="139"/>
      <c r="TNK106" s="143"/>
      <c r="TNL106" s="163"/>
      <c r="TNM106" s="139"/>
      <c r="TNN106" s="143"/>
      <c r="TNO106" s="163"/>
      <c r="TNP106" s="139"/>
      <c r="TNQ106" s="143"/>
      <c r="TNR106" s="163"/>
      <c r="TNS106" s="191"/>
      <c r="TNT106" s="164"/>
      <c r="TNU106" s="163"/>
      <c r="TNW106" s="165"/>
      <c r="TNY106" s="139"/>
      <c r="TOA106" s="190"/>
      <c r="TOB106" s="141"/>
      <c r="TOC106" s="139"/>
      <c r="TOD106" s="163"/>
      <c r="TOE106" s="163"/>
      <c r="TOF106" s="139"/>
      <c r="TOG106" s="143"/>
      <c r="TOH106" s="163"/>
      <c r="TOI106" s="139"/>
      <c r="TOJ106" s="143"/>
      <c r="TOK106" s="163"/>
      <c r="TOL106" s="139"/>
      <c r="TOM106" s="143"/>
      <c r="TON106" s="163"/>
      <c r="TOO106" s="139"/>
      <c r="TOP106" s="143"/>
      <c r="TOQ106" s="163"/>
      <c r="TOR106" s="191"/>
      <c r="TOS106" s="164"/>
      <c r="TOT106" s="163"/>
      <c r="TOV106" s="165"/>
      <c r="TOX106" s="139"/>
      <c r="TOZ106" s="190"/>
      <c r="TPA106" s="141"/>
      <c r="TPB106" s="139"/>
      <c r="TPC106" s="163"/>
      <c r="TPD106" s="163"/>
      <c r="TPE106" s="139"/>
      <c r="TPF106" s="143"/>
      <c r="TPG106" s="163"/>
      <c r="TPH106" s="139"/>
      <c r="TPI106" s="143"/>
      <c r="TPJ106" s="163"/>
      <c r="TPK106" s="139"/>
      <c r="TPL106" s="143"/>
      <c r="TPM106" s="163"/>
      <c r="TPN106" s="139"/>
      <c r="TPO106" s="143"/>
      <c r="TPP106" s="163"/>
      <c r="TPQ106" s="191"/>
      <c r="TPR106" s="164"/>
      <c r="TPS106" s="163"/>
      <c r="TPU106" s="165"/>
      <c r="TPW106" s="139"/>
      <c r="TPY106" s="190"/>
      <c r="TPZ106" s="141"/>
      <c r="TQA106" s="139"/>
      <c r="TQB106" s="163"/>
      <c r="TQC106" s="163"/>
      <c r="TQD106" s="139"/>
      <c r="TQE106" s="143"/>
      <c r="TQF106" s="163"/>
      <c r="TQG106" s="139"/>
      <c r="TQH106" s="143"/>
      <c r="TQI106" s="163"/>
      <c r="TQJ106" s="139"/>
      <c r="TQK106" s="143"/>
      <c r="TQL106" s="163"/>
      <c r="TQM106" s="139"/>
      <c r="TQN106" s="143"/>
      <c r="TQO106" s="163"/>
      <c r="TQP106" s="191"/>
      <c r="TQQ106" s="164"/>
      <c r="TQR106" s="163"/>
      <c r="TQT106" s="165"/>
      <c r="TQV106" s="139"/>
      <c r="TQX106" s="190"/>
      <c r="TQY106" s="141"/>
      <c r="TQZ106" s="139"/>
      <c r="TRA106" s="163"/>
      <c r="TRB106" s="163"/>
      <c r="TRC106" s="139"/>
      <c r="TRD106" s="143"/>
      <c r="TRE106" s="163"/>
      <c r="TRF106" s="139"/>
      <c r="TRG106" s="143"/>
      <c r="TRH106" s="163"/>
      <c r="TRI106" s="139"/>
      <c r="TRJ106" s="143"/>
      <c r="TRK106" s="163"/>
      <c r="TRL106" s="139"/>
      <c r="TRM106" s="143"/>
      <c r="TRN106" s="163"/>
      <c r="TRO106" s="191"/>
      <c r="TRP106" s="164"/>
      <c r="TRQ106" s="163"/>
      <c r="TRS106" s="165"/>
      <c r="TRU106" s="139"/>
      <c r="TRW106" s="190"/>
      <c r="TRX106" s="141"/>
      <c r="TRY106" s="139"/>
      <c r="TRZ106" s="163"/>
      <c r="TSA106" s="163"/>
      <c r="TSB106" s="139"/>
      <c r="TSC106" s="143"/>
      <c r="TSD106" s="163"/>
      <c r="TSE106" s="139"/>
      <c r="TSF106" s="143"/>
      <c r="TSG106" s="163"/>
      <c r="TSH106" s="139"/>
      <c r="TSI106" s="143"/>
      <c r="TSJ106" s="163"/>
      <c r="TSK106" s="139"/>
      <c r="TSL106" s="143"/>
      <c r="TSM106" s="163"/>
      <c r="TSN106" s="191"/>
      <c r="TSO106" s="164"/>
      <c r="TSP106" s="163"/>
      <c r="TSR106" s="165"/>
      <c r="TST106" s="139"/>
      <c r="TSV106" s="190"/>
      <c r="TSW106" s="141"/>
      <c r="TSX106" s="139"/>
      <c r="TSY106" s="163"/>
      <c r="TSZ106" s="163"/>
      <c r="TTA106" s="139"/>
      <c r="TTB106" s="143"/>
      <c r="TTC106" s="163"/>
      <c r="TTD106" s="139"/>
      <c r="TTE106" s="143"/>
      <c r="TTF106" s="163"/>
      <c r="TTG106" s="139"/>
      <c r="TTH106" s="143"/>
      <c r="TTI106" s="163"/>
      <c r="TTJ106" s="139"/>
      <c r="TTK106" s="143"/>
      <c r="TTL106" s="163"/>
      <c r="TTM106" s="191"/>
      <c r="TTN106" s="164"/>
      <c r="TTO106" s="163"/>
      <c r="TTQ106" s="165"/>
      <c r="TTS106" s="139"/>
      <c r="TTU106" s="190"/>
      <c r="TTV106" s="141"/>
      <c r="TTW106" s="139"/>
      <c r="TTX106" s="163"/>
      <c r="TTY106" s="163"/>
      <c r="TTZ106" s="139"/>
      <c r="TUA106" s="143"/>
      <c r="TUB106" s="163"/>
      <c r="TUC106" s="139"/>
      <c r="TUD106" s="143"/>
      <c r="TUE106" s="163"/>
      <c r="TUF106" s="139"/>
      <c r="TUG106" s="143"/>
      <c r="TUH106" s="163"/>
      <c r="TUI106" s="139"/>
      <c r="TUJ106" s="143"/>
      <c r="TUK106" s="163"/>
      <c r="TUL106" s="191"/>
      <c r="TUM106" s="164"/>
      <c r="TUN106" s="163"/>
      <c r="TUP106" s="165"/>
      <c r="TUR106" s="139"/>
      <c r="TUT106" s="190"/>
      <c r="TUU106" s="141"/>
      <c r="TUV106" s="139"/>
      <c r="TUW106" s="163"/>
      <c r="TUX106" s="163"/>
      <c r="TUY106" s="139"/>
      <c r="TUZ106" s="143"/>
      <c r="TVA106" s="163"/>
      <c r="TVB106" s="139"/>
      <c r="TVC106" s="143"/>
      <c r="TVD106" s="163"/>
      <c r="TVE106" s="139"/>
      <c r="TVF106" s="143"/>
      <c r="TVG106" s="163"/>
      <c r="TVH106" s="139"/>
      <c r="TVI106" s="143"/>
      <c r="TVJ106" s="163"/>
      <c r="TVK106" s="191"/>
      <c r="TVL106" s="164"/>
      <c r="TVM106" s="163"/>
      <c r="TVO106" s="165"/>
      <c r="TVQ106" s="139"/>
      <c r="TVS106" s="190"/>
      <c r="TVT106" s="141"/>
      <c r="TVU106" s="139"/>
      <c r="TVV106" s="163"/>
      <c r="TVW106" s="163"/>
      <c r="TVX106" s="139"/>
      <c r="TVY106" s="143"/>
      <c r="TVZ106" s="163"/>
      <c r="TWA106" s="139"/>
      <c r="TWB106" s="143"/>
      <c r="TWC106" s="163"/>
      <c r="TWD106" s="139"/>
      <c r="TWE106" s="143"/>
      <c r="TWF106" s="163"/>
      <c r="TWG106" s="139"/>
      <c r="TWH106" s="143"/>
      <c r="TWI106" s="163"/>
      <c r="TWJ106" s="191"/>
      <c r="TWK106" s="164"/>
      <c r="TWL106" s="163"/>
      <c r="TWN106" s="165"/>
      <c r="TWP106" s="139"/>
      <c r="TWR106" s="190"/>
      <c r="TWS106" s="141"/>
      <c r="TWT106" s="139"/>
      <c r="TWU106" s="163"/>
      <c r="TWV106" s="163"/>
      <c r="TWW106" s="139"/>
      <c r="TWX106" s="143"/>
      <c r="TWY106" s="163"/>
      <c r="TWZ106" s="139"/>
      <c r="TXA106" s="143"/>
      <c r="TXB106" s="163"/>
      <c r="TXC106" s="139"/>
      <c r="TXD106" s="143"/>
      <c r="TXE106" s="163"/>
      <c r="TXF106" s="139"/>
      <c r="TXG106" s="143"/>
      <c r="TXH106" s="163"/>
      <c r="TXI106" s="191"/>
      <c r="TXJ106" s="164"/>
      <c r="TXK106" s="163"/>
      <c r="TXM106" s="165"/>
      <c r="TXO106" s="139"/>
      <c r="TXQ106" s="190"/>
      <c r="TXR106" s="141"/>
      <c r="TXS106" s="139"/>
      <c r="TXT106" s="163"/>
      <c r="TXU106" s="163"/>
      <c r="TXV106" s="139"/>
      <c r="TXW106" s="143"/>
      <c r="TXX106" s="163"/>
      <c r="TXY106" s="139"/>
      <c r="TXZ106" s="143"/>
      <c r="TYA106" s="163"/>
      <c r="TYB106" s="139"/>
      <c r="TYC106" s="143"/>
      <c r="TYD106" s="163"/>
      <c r="TYE106" s="139"/>
      <c r="TYF106" s="143"/>
      <c r="TYG106" s="163"/>
      <c r="TYH106" s="191"/>
      <c r="TYI106" s="164"/>
      <c r="TYJ106" s="163"/>
      <c r="TYL106" s="165"/>
      <c r="TYN106" s="139"/>
      <c r="TYP106" s="190"/>
      <c r="TYQ106" s="141"/>
      <c r="TYR106" s="139"/>
      <c r="TYS106" s="163"/>
      <c r="TYT106" s="163"/>
      <c r="TYU106" s="139"/>
      <c r="TYV106" s="143"/>
      <c r="TYW106" s="163"/>
      <c r="TYX106" s="139"/>
      <c r="TYY106" s="143"/>
      <c r="TYZ106" s="163"/>
      <c r="TZA106" s="139"/>
      <c r="TZB106" s="143"/>
      <c r="TZC106" s="163"/>
      <c r="TZD106" s="139"/>
      <c r="TZE106" s="143"/>
      <c r="TZF106" s="163"/>
      <c r="TZG106" s="191"/>
      <c r="TZH106" s="164"/>
      <c r="TZI106" s="163"/>
      <c r="TZK106" s="165"/>
      <c r="TZM106" s="139"/>
      <c r="TZO106" s="190"/>
      <c r="TZP106" s="141"/>
      <c r="TZQ106" s="139"/>
      <c r="TZR106" s="163"/>
      <c r="TZS106" s="163"/>
      <c r="TZT106" s="139"/>
      <c r="TZU106" s="143"/>
      <c r="TZV106" s="163"/>
      <c r="TZW106" s="139"/>
      <c r="TZX106" s="143"/>
      <c r="TZY106" s="163"/>
      <c r="TZZ106" s="139"/>
      <c r="UAA106" s="143"/>
      <c r="UAB106" s="163"/>
      <c r="UAC106" s="139"/>
      <c r="UAD106" s="143"/>
      <c r="UAE106" s="163"/>
      <c r="UAF106" s="191"/>
      <c r="UAG106" s="164"/>
      <c r="UAH106" s="163"/>
      <c r="UAJ106" s="165"/>
      <c r="UAL106" s="139"/>
      <c r="UAN106" s="190"/>
      <c r="UAO106" s="141"/>
      <c r="UAP106" s="139"/>
      <c r="UAQ106" s="163"/>
      <c r="UAR106" s="163"/>
      <c r="UAS106" s="139"/>
      <c r="UAT106" s="143"/>
      <c r="UAU106" s="163"/>
      <c r="UAV106" s="139"/>
      <c r="UAW106" s="143"/>
      <c r="UAX106" s="163"/>
      <c r="UAY106" s="139"/>
      <c r="UAZ106" s="143"/>
      <c r="UBA106" s="163"/>
      <c r="UBB106" s="139"/>
      <c r="UBC106" s="143"/>
      <c r="UBD106" s="163"/>
      <c r="UBE106" s="191"/>
      <c r="UBF106" s="164"/>
      <c r="UBG106" s="163"/>
      <c r="UBI106" s="165"/>
      <c r="UBK106" s="139"/>
      <c r="UBM106" s="190"/>
      <c r="UBN106" s="141"/>
      <c r="UBO106" s="139"/>
      <c r="UBP106" s="163"/>
      <c r="UBQ106" s="163"/>
      <c r="UBR106" s="139"/>
      <c r="UBS106" s="143"/>
      <c r="UBT106" s="163"/>
      <c r="UBU106" s="139"/>
      <c r="UBV106" s="143"/>
      <c r="UBW106" s="163"/>
      <c r="UBX106" s="139"/>
      <c r="UBY106" s="143"/>
      <c r="UBZ106" s="163"/>
      <c r="UCA106" s="139"/>
      <c r="UCB106" s="143"/>
      <c r="UCC106" s="163"/>
      <c r="UCD106" s="191"/>
      <c r="UCE106" s="164"/>
      <c r="UCF106" s="163"/>
      <c r="UCH106" s="165"/>
      <c r="UCJ106" s="139"/>
      <c r="UCL106" s="190"/>
      <c r="UCM106" s="141"/>
      <c r="UCN106" s="139"/>
      <c r="UCO106" s="163"/>
      <c r="UCP106" s="163"/>
      <c r="UCQ106" s="139"/>
      <c r="UCR106" s="143"/>
      <c r="UCS106" s="163"/>
      <c r="UCT106" s="139"/>
      <c r="UCU106" s="143"/>
      <c r="UCV106" s="163"/>
      <c r="UCW106" s="139"/>
      <c r="UCX106" s="143"/>
      <c r="UCY106" s="163"/>
      <c r="UCZ106" s="139"/>
      <c r="UDA106" s="143"/>
      <c r="UDB106" s="163"/>
      <c r="UDC106" s="191"/>
      <c r="UDD106" s="164"/>
      <c r="UDE106" s="163"/>
      <c r="UDG106" s="165"/>
      <c r="UDI106" s="139"/>
      <c r="UDK106" s="190"/>
      <c r="UDL106" s="141"/>
      <c r="UDM106" s="139"/>
      <c r="UDN106" s="163"/>
      <c r="UDO106" s="163"/>
      <c r="UDP106" s="139"/>
      <c r="UDQ106" s="143"/>
      <c r="UDR106" s="163"/>
      <c r="UDS106" s="139"/>
      <c r="UDT106" s="143"/>
      <c r="UDU106" s="163"/>
      <c r="UDV106" s="139"/>
      <c r="UDW106" s="143"/>
      <c r="UDX106" s="163"/>
      <c r="UDY106" s="139"/>
      <c r="UDZ106" s="143"/>
      <c r="UEA106" s="163"/>
      <c r="UEB106" s="191"/>
      <c r="UEC106" s="164"/>
      <c r="UED106" s="163"/>
      <c r="UEF106" s="165"/>
      <c r="UEH106" s="139"/>
      <c r="UEJ106" s="190"/>
      <c r="UEK106" s="141"/>
      <c r="UEL106" s="139"/>
      <c r="UEM106" s="163"/>
      <c r="UEN106" s="163"/>
      <c r="UEO106" s="139"/>
      <c r="UEP106" s="143"/>
      <c r="UEQ106" s="163"/>
      <c r="UER106" s="139"/>
      <c r="UES106" s="143"/>
      <c r="UET106" s="163"/>
      <c r="UEU106" s="139"/>
      <c r="UEV106" s="143"/>
      <c r="UEW106" s="163"/>
      <c r="UEX106" s="139"/>
      <c r="UEY106" s="143"/>
      <c r="UEZ106" s="163"/>
      <c r="UFA106" s="191"/>
      <c r="UFB106" s="164"/>
      <c r="UFC106" s="163"/>
      <c r="UFE106" s="165"/>
      <c r="UFG106" s="139"/>
      <c r="UFI106" s="190"/>
      <c r="UFJ106" s="141"/>
      <c r="UFK106" s="139"/>
      <c r="UFL106" s="163"/>
      <c r="UFM106" s="163"/>
      <c r="UFN106" s="139"/>
      <c r="UFO106" s="143"/>
      <c r="UFP106" s="163"/>
      <c r="UFQ106" s="139"/>
      <c r="UFR106" s="143"/>
      <c r="UFS106" s="163"/>
      <c r="UFT106" s="139"/>
      <c r="UFU106" s="143"/>
      <c r="UFV106" s="163"/>
      <c r="UFW106" s="139"/>
      <c r="UFX106" s="143"/>
      <c r="UFY106" s="163"/>
      <c r="UFZ106" s="191"/>
      <c r="UGA106" s="164"/>
      <c r="UGB106" s="163"/>
      <c r="UGD106" s="165"/>
      <c r="UGF106" s="139"/>
      <c r="UGH106" s="190"/>
      <c r="UGI106" s="141"/>
      <c r="UGJ106" s="139"/>
      <c r="UGK106" s="163"/>
      <c r="UGL106" s="163"/>
      <c r="UGM106" s="139"/>
      <c r="UGN106" s="143"/>
      <c r="UGO106" s="163"/>
      <c r="UGP106" s="139"/>
      <c r="UGQ106" s="143"/>
      <c r="UGR106" s="163"/>
      <c r="UGS106" s="139"/>
      <c r="UGT106" s="143"/>
      <c r="UGU106" s="163"/>
      <c r="UGV106" s="139"/>
      <c r="UGW106" s="143"/>
      <c r="UGX106" s="163"/>
      <c r="UGY106" s="191"/>
      <c r="UGZ106" s="164"/>
      <c r="UHA106" s="163"/>
      <c r="UHC106" s="165"/>
      <c r="UHE106" s="139"/>
      <c r="UHG106" s="190"/>
      <c r="UHH106" s="141"/>
      <c r="UHI106" s="139"/>
      <c r="UHJ106" s="163"/>
      <c r="UHK106" s="163"/>
      <c r="UHL106" s="139"/>
      <c r="UHM106" s="143"/>
      <c r="UHN106" s="163"/>
      <c r="UHO106" s="139"/>
      <c r="UHP106" s="143"/>
      <c r="UHQ106" s="163"/>
      <c r="UHR106" s="139"/>
      <c r="UHS106" s="143"/>
      <c r="UHT106" s="163"/>
      <c r="UHU106" s="139"/>
      <c r="UHV106" s="143"/>
      <c r="UHW106" s="163"/>
      <c r="UHX106" s="191"/>
      <c r="UHY106" s="164"/>
      <c r="UHZ106" s="163"/>
      <c r="UIB106" s="165"/>
      <c r="UID106" s="139"/>
      <c r="UIF106" s="190"/>
      <c r="UIG106" s="141"/>
      <c r="UIH106" s="139"/>
      <c r="UII106" s="163"/>
      <c r="UIJ106" s="163"/>
      <c r="UIK106" s="139"/>
      <c r="UIL106" s="143"/>
      <c r="UIM106" s="163"/>
      <c r="UIN106" s="139"/>
      <c r="UIO106" s="143"/>
      <c r="UIP106" s="163"/>
      <c r="UIQ106" s="139"/>
      <c r="UIR106" s="143"/>
      <c r="UIS106" s="163"/>
      <c r="UIT106" s="139"/>
      <c r="UIU106" s="143"/>
      <c r="UIV106" s="163"/>
      <c r="UIW106" s="191"/>
      <c r="UIX106" s="164"/>
      <c r="UIY106" s="163"/>
      <c r="UJA106" s="165"/>
      <c r="UJC106" s="139"/>
      <c r="UJE106" s="190"/>
      <c r="UJF106" s="141"/>
      <c r="UJG106" s="139"/>
      <c r="UJH106" s="163"/>
      <c r="UJI106" s="163"/>
      <c r="UJJ106" s="139"/>
      <c r="UJK106" s="143"/>
      <c r="UJL106" s="163"/>
      <c r="UJM106" s="139"/>
      <c r="UJN106" s="143"/>
      <c r="UJO106" s="163"/>
      <c r="UJP106" s="139"/>
      <c r="UJQ106" s="143"/>
      <c r="UJR106" s="163"/>
      <c r="UJS106" s="139"/>
      <c r="UJT106" s="143"/>
      <c r="UJU106" s="163"/>
      <c r="UJV106" s="191"/>
      <c r="UJW106" s="164"/>
      <c r="UJX106" s="163"/>
      <c r="UJZ106" s="165"/>
      <c r="UKB106" s="139"/>
      <c r="UKD106" s="190"/>
      <c r="UKE106" s="141"/>
      <c r="UKF106" s="139"/>
      <c r="UKG106" s="163"/>
      <c r="UKH106" s="163"/>
      <c r="UKI106" s="139"/>
      <c r="UKJ106" s="143"/>
      <c r="UKK106" s="163"/>
      <c r="UKL106" s="139"/>
      <c r="UKM106" s="143"/>
      <c r="UKN106" s="163"/>
      <c r="UKO106" s="139"/>
      <c r="UKP106" s="143"/>
      <c r="UKQ106" s="163"/>
      <c r="UKR106" s="139"/>
      <c r="UKS106" s="143"/>
      <c r="UKT106" s="163"/>
      <c r="UKU106" s="191"/>
      <c r="UKV106" s="164"/>
      <c r="UKW106" s="163"/>
      <c r="UKY106" s="165"/>
      <c r="ULA106" s="139"/>
      <c r="ULC106" s="190"/>
      <c r="ULD106" s="141"/>
      <c r="ULE106" s="139"/>
      <c r="ULF106" s="163"/>
      <c r="ULG106" s="163"/>
      <c r="ULH106" s="139"/>
      <c r="ULI106" s="143"/>
      <c r="ULJ106" s="163"/>
      <c r="ULK106" s="139"/>
      <c r="ULL106" s="143"/>
      <c r="ULM106" s="163"/>
      <c r="ULN106" s="139"/>
      <c r="ULO106" s="143"/>
      <c r="ULP106" s="163"/>
      <c r="ULQ106" s="139"/>
      <c r="ULR106" s="143"/>
      <c r="ULS106" s="163"/>
      <c r="ULT106" s="191"/>
      <c r="ULU106" s="164"/>
      <c r="ULV106" s="163"/>
      <c r="ULX106" s="165"/>
      <c r="ULZ106" s="139"/>
      <c r="UMB106" s="190"/>
      <c r="UMC106" s="141"/>
      <c r="UMD106" s="139"/>
      <c r="UME106" s="163"/>
      <c r="UMF106" s="163"/>
      <c r="UMG106" s="139"/>
      <c r="UMH106" s="143"/>
      <c r="UMI106" s="163"/>
      <c r="UMJ106" s="139"/>
      <c r="UMK106" s="143"/>
      <c r="UML106" s="163"/>
      <c r="UMM106" s="139"/>
      <c r="UMN106" s="143"/>
      <c r="UMO106" s="163"/>
      <c r="UMP106" s="139"/>
      <c r="UMQ106" s="143"/>
      <c r="UMR106" s="163"/>
      <c r="UMS106" s="191"/>
      <c r="UMT106" s="164"/>
      <c r="UMU106" s="163"/>
      <c r="UMW106" s="165"/>
      <c r="UMY106" s="139"/>
      <c r="UNA106" s="190"/>
      <c r="UNB106" s="141"/>
      <c r="UNC106" s="139"/>
      <c r="UND106" s="163"/>
      <c r="UNE106" s="163"/>
      <c r="UNF106" s="139"/>
      <c r="UNG106" s="143"/>
      <c r="UNH106" s="163"/>
      <c r="UNI106" s="139"/>
      <c r="UNJ106" s="143"/>
      <c r="UNK106" s="163"/>
      <c r="UNL106" s="139"/>
      <c r="UNM106" s="143"/>
      <c r="UNN106" s="163"/>
      <c r="UNO106" s="139"/>
      <c r="UNP106" s="143"/>
      <c r="UNQ106" s="163"/>
      <c r="UNR106" s="191"/>
      <c r="UNS106" s="164"/>
      <c r="UNT106" s="163"/>
      <c r="UNV106" s="165"/>
      <c r="UNX106" s="139"/>
      <c r="UNZ106" s="190"/>
      <c r="UOA106" s="141"/>
      <c r="UOB106" s="139"/>
      <c r="UOC106" s="163"/>
      <c r="UOD106" s="163"/>
      <c r="UOE106" s="139"/>
      <c r="UOF106" s="143"/>
      <c r="UOG106" s="163"/>
      <c r="UOH106" s="139"/>
      <c r="UOI106" s="143"/>
      <c r="UOJ106" s="163"/>
      <c r="UOK106" s="139"/>
      <c r="UOL106" s="143"/>
      <c r="UOM106" s="163"/>
      <c r="UON106" s="139"/>
      <c r="UOO106" s="143"/>
      <c r="UOP106" s="163"/>
      <c r="UOQ106" s="191"/>
      <c r="UOR106" s="164"/>
      <c r="UOS106" s="163"/>
      <c r="UOU106" s="165"/>
      <c r="UOW106" s="139"/>
      <c r="UOY106" s="190"/>
      <c r="UOZ106" s="141"/>
      <c r="UPA106" s="139"/>
      <c r="UPB106" s="163"/>
      <c r="UPC106" s="163"/>
      <c r="UPD106" s="139"/>
      <c r="UPE106" s="143"/>
      <c r="UPF106" s="163"/>
      <c r="UPG106" s="139"/>
      <c r="UPH106" s="143"/>
      <c r="UPI106" s="163"/>
      <c r="UPJ106" s="139"/>
      <c r="UPK106" s="143"/>
      <c r="UPL106" s="163"/>
      <c r="UPM106" s="139"/>
      <c r="UPN106" s="143"/>
      <c r="UPO106" s="163"/>
      <c r="UPP106" s="191"/>
      <c r="UPQ106" s="164"/>
      <c r="UPR106" s="163"/>
      <c r="UPT106" s="165"/>
      <c r="UPV106" s="139"/>
      <c r="UPX106" s="190"/>
      <c r="UPY106" s="141"/>
      <c r="UPZ106" s="139"/>
      <c r="UQA106" s="163"/>
      <c r="UQB106" s="163"/>
      <c r="UQC106" s="139"/>
      <c r="UQD106" s="143"/>
      <c r="UQE106" s="163"/>
      <c r="UQF106" s="139"/>
      <c r="UQG106" s="143"/>
      <c r="UQH106" s="163"/>
      <c r="UQI106" s="139"/>
      <c r="UQJ106" s="143"/>
      <c r="UQK106" s="163"/>
      <c r="UQL106" s="139"/>
      <c r="UQM106" s="143"/>
      <c r="UQN106" s="163"/>
      <c r="UQO106" s="191"/>
      <c r="UQP106" s="164"/>
      <c r="UQQ106" s="163"/>
      <c r="UQS106" s="165"/>
      <c r="UQU106" s="139"/>
      <c r="UQW106" s="190"/>
      <c r="UQX106" s="141"/>
      <c r="UQY106" s="139"/>
      <c r="UQZ106" s="163"/>
      <c r="URA106" s="163"/>
      <c r="URB106" s="139"/>
      <c r="URC106" s="143"/>
      <c r="URD106" s="163"/>
      <c r="URE106" s="139"/>
      <c r="URF106" s="143"/>
      <c r="URG106" s="163"/>
      <c r="URH106" s="139"/>
      <c r="URI106" s="143"/>
      <c r="URJ106" s="163"/>
      <c r="URK106" s="139"/>
      <c r="URL106" s="143"/>
      <c r="URM106" s="163"/>
      <c r="URN106" s="191"/>
      <c r="URO106" s="164"/>
      <c r="URP106" s="163"/>
      <c r="URR106" s="165"/>
      <c r="URT106" s="139"/>
      <c r="URV106" s="190"/>
      <c r="URW106" s="141"/>
      <c r="URX106" s="139"/>
      <c r="URY106" s="163"/>
      <c r="URZ106" s="163"/>
      <c r="USA106" s="139"/>
      <c r="USB106" s="143"/>
      <c r="USC106" s="163"/>
      <c r="USD106" s="139"/>
      <c r="USE106" s="143"/>
      <c r="USF106" s="163"/>
      <c r="USG106" s="139"/>
      <c r="USH106" s="143"/>
      <c r="USI106" s="163"/>
      <c r="USJ106" s="139"/>
      <c r="USK106" s="143"/>
      <c r="USL106" s="163"/>
      <c r="USM106" s="191"/>
      <c r="USN106" s="164"/>
      <c r="USO106" s="163"/>
      <c r="USQ106" s="165"/>
      <c r="USS106" s="139"/>
      <c r="USU106" s="190"/>
      <c r="USV106" s="141"/>
      <c r="USW106" s="139"/>
      <c r="USX106" s="163"/>
      <c r="USY106" s="163"/>
      <c r="USZ106" s="139"/>
      <c r="UTA106" s="143"/>
      <c r="UTB106" s="163"/>
      <c r="UTC106" s="139"/>
      <c r="UTD106" s="143"/>
      <c r="UTE106" s="163"/>
      <c r="UTF106" s="139"/>
      <c r="UTG106" s="143"/>
      <c r="UTH106" s="163"/>
      <c r="UTI106" s="139"/>
      <c r="UTJ106" s="143"/>
      <c r="UTK106" s="163"/>
      <c r="UTL106" s="191"/>
      <c r="UTM106" s="164"/>
      <c r="UTN106" s="163"/>
      <c r="UTP106" s="165"/>
      <c r="UTR106" s="139"/>
      <c r="UTT106" s="190"/>
      <c r="UTU106" s="141"/>
      <c r="UTV106" s="139"/>
      <c r="UTW106" s="163"/>
      <c r="UTX106" s="163"/>
      <c r="UTY106" s="139"/>
      <c r="UTZ106" s="143"/>
      <c r="UUA106" s="163"/>
      <c r="UUB106" s="139"/>
      <c r="UUC106" s="143"/>
      <c r="UUD106" s="163"/>
      <c r="UUE106" s="139"/>
      <c r="UUF106" s="143"/>
      <c r="UUG106" s="163"/>
      <c r="UUH106" s="139"/>
      <c r="UUI106" s="143"/>
      <c r="UUJ106" s="163"/>
      <c r="UUK106" s="191"/>
      <c r="UUL106" s="164"/>
      <c r="UUM106" s="163"/>
      <c r="UUO106" s="165"/>
      <c r="UUQ106" s="139"/>
      <c r="UUS106" s="190"/>
      <c r="UUT106" s="141"/>
      <c r="UUU106" s="139"/>
      <c r="UUV106" s="163"/>
      <c r="UUW106" s="163"/>
      <c r="UUX106" s="139"/>
      <c r="UUY106" s="143"/>
      <c r="UUZ106" s="163"/>
      <c r="UVA106" s="139"/>
      <c r="UVB106" s="143"/>
      <c r="UVC106" s="163"/>
      <c r="UVD106" s="139"/>
      <c r="UVE106" s="143"/>
      <c r="UVF106" s="163"/>
      <c r="UVG106" s="139"/>
      <c r="UVH106" s="143"/>
      <c r="UVI106" s="163"/>
      <c r="UVJ106" s="191"/>
      <c r="UVK106" s="164"/>
      <c r="UVL106" s="163"/>
      <c r="UVN106" s="165"/>
      <c r="UVP106" s="139"/>
      <c r="UVR106" s="190"/>
      <c r="UVS106" s="141"/>
      <c r="UVT106" s="139"/>
      <c r="UVU106" s="163"/>
      <c r="UVV106" s="163"/>
      <c r="UVW106" s="139"/>
      <c r="UVX106" s="143"/>
      <c r="UVY106" s="163"/>
      <c r="UVZ106" s="139"/>
      <c r="UWA106" s="143"/>
      <c r="UWB106" s="163"/>
      <c r="UWC106" s="139"/>
      <c r="UWD106" s="143"/>
      <c r="UWE106" s="163"/>
      <c r="UWF106" s="139"/>
      <c r="UWG106" s="143"/>
      <c r="UWH106" s="163"/>
      <c r="UWI106" s="191"/>
      <c r="UWJ106" s="164"/>
      <c r="UWK106" s="163"/>
      <c r="UWM106" s="165"/>
      <c r="UWO106" s="139"/>
      <c r="UWQ106" s="190"/>
      <c r="UWR106" s="141"/>
      <c r="UWS106" s="139"/>
      <c r="UWT106" s="163"/>
      <c r="UWU106" s="163"/>
      <c r="UWV106" s="139"/>
      <c r="UWW106" s="143"/>
      <c r="UWX106" s="163"/>
      <c r="UWY106" s="139"/>
      <c r="UWZ106" s="143"/>
      <c r="UXA106" s="163"/>
      <c r="UXB106" s="139"/>
      <c r="UXC106" s="143"/>
      <c r="UXD106" s="163"/>
      <c r="UXE106" s="139"/>
      <c r="UXF106" s="143"/>
      <c r="UXG106" s="163"/>
      <c r="UXH106" s="191"/>
      <c r="UXI106" s="164"/>
      <c r="UXJ106" s="163"/>
      <c r="UXL106" s="165"/>
      <c r="UXN106" s="139"/>
      <c r="UXP106" s="190"/>
      <c r="UXQ106" s="141"/>
      <c r="UXR106" s="139"/>
      <c r="UXS106" s="163"/>
      <c r="UXT106" s="163"/>
      <c r="UXU106" s="139"/>
      <c r="UXV106" s="143"/>
      <c r="UXW106" s="163"/>
      <c r="UXX106" s="139"/>
      <c r="UXY106" s="143"/>
      <c r="UXZ106" s="163"/>
      <c r="UYA106" s="139"/>
      <c r="UYB106" s="143"/>
      <c r="UYC106" s="163"/>
      <c r="UYD106" s="139"/>
      <c r="UYE106" s="143"/>
      <c r="UYF106" s="163"/>
      <c r="UYG106" s="191"/>
      <c r="UYH106" s="164"/>
      <c r="UYI106" s="163"/>
      <c r="UYK106" s="165"/>
      <c r="UYM106" s="139"/>
      <c r="UYO106" s="190"/>
      <c r="UYP106" s="141"/>
      <c r="UYQ106" s="139"/>
      <c r="UYR106" s="163"/>
      <c r="UYS106" s="163"/>
      <c r="UYT106" s="139"/>
      <c r="UYU106" s="143"/>
      <c r="UYV106" s="163"/>
      <c r="UYW106" s="139"/>
      <c r="UYX106" s="143"/>
      <c r="UYY106" s="163"/>
      <c r="UYZ106" s="139"/>
      <c r="UZA106" s="143"/>
      <c r="UZB106" s="163"/>
      <c r="UZC106" s="139"/>
      <c r="UZD106" s="143"/>
      <c r="UZE106" s="163"/>
      <c r="UZF106" s="191"/>
      <c r="UZG106" s="164"/>
      <c r="UZH106" s="163"/>
      <c r="UZJ106" s="165"/>
      <c r="UZL106" s="139"/>
      <c r="UZN106" s="190"/>
      <c r="UZO106" s="141"/>
      <c r="UZP106" s="139"/>
      <c r="UZQ106" s="163"/>
      <c r="UZR106" s="163"/>
      <c r="UZS106" s="139"/>
      <c r="UZT106" s="143"/>
      <c r="UZU106" s="163"/>
      <c r="UZV106" s="139"/>
      <c r="UZW106" s="143"/>
      <c r="UZX106" s="163"/>
      <c r="UZY106" s="139"/>
      <c r="UZZ106" s="143"/>
      <c r="VAA106" s="163"/>
      <c r="VAB106" s="139"/>
      <c r="VAC106" s="143"/>
      <c r="VAD106" s="163"/>
      <c r="VAE106" s="191"/>
      <c r="VAF106" s="164"/>
      <c r="VAG106" s="163"/>
      <c r="VAI106" s="165"/>
      <c r="VAK106" s="139"/>
      <c r="VAM106" s="190"/>
      <c r="VAN106" s="141"/>
      <c r="VAO106" s="139"/>
      <c r="VAP106" s="163"/>
      <c r="VAQ106" s="163"/>
      <c r="VAR106" s="139"/>
      <c r="VAS106" s="143"/>
      <c r="VAT106" s="163"/>
      <c r="VAU106" s="139"/>
      <c r="VAV106" s="143"/>
      <c r="VAW106" s="163"/>
      <c r="VAX106" s="139"/>
      <c r="VAY106" s="143"/>
      <c r="VAZ106" s="163"/>
      <c r="VBA106" s="139"/>
      <c r="VBB106" s="143"/>
      <c r="VBC106" s="163"/>
      <c r="VBD106" s="191"/>
      <c r="VBE106" s="164"/>
      <c r="VBF106" s="163"/>
      <c r="VBH106" s="165"/>
      <c r="VBJ106" s="139"/>
      <c r="VBL106" s="190"/>
      <c r="VBM106" s="141"/>
      <c r="VBN106" s="139"/>
      <c r="VBO106" s="163"/>
      <c r="VBP106" s="163"/>
      <c r="VBQ106" s="139"/>
      <c r="VBR106" s="143"/>
      <c r="VBS106" s="163"/>
      <c r="VBT106" s="139"/>
      <c r="VBU106" s="143"/>
      <c r="VBV106" s="163"/>
      <c r="VBW106" s="139"/>
      <c r="VBX106" s="143"/>
      <c r="VBY106" s="163"/>
      <c r="VBZ106" s="139"/>
      <c r="VCA106" s="143"/>
      <c r="VCB106" s="163"/>
      <c r="VCC106" s="191"/>
      <c r="VCD106" s="164"/>
      <c r="VCE106" s="163"/>
      <c r="VCG106" s="165"/>
      <c r="VCI106" s="139"/>
      <c r="VCK106" s="190"/>
      <c r="VCL106" s="141"/>
      <c r="VCM106" s="139"/>
      <c r="VCN106" s="163"/>
      <c r="VCO106" s="163"/>
      <c r="VCP106" s="139"/>
      <c r="VCQ106" s="143"/>
      <c r="VCR106" s="163"/>
      <c r="VCS106" s="139"/>
      <c r="VCT106" s="143"/>
      <c r="VCU106" s="163"/>
      <c r="VCV106" s="139"/>
      <c r="VCW106" s="143"/>
      <c r="VCX106" s="163"/>
      <c r="VCY106" s="139"/>
      <c r="VCZ106" s="143"/>
      <c r="VDA106" s="163"/>
      <c r="VDB106" s="191"/>
      <c r="VDC106" s="164"/>
      <c r="VDD106" s="163"/>
      <c r="VDF106" s="165"/>
      <c r="VDH106" s="139"/>
      <c r="VDJ106" s="190"/>
      <c r="VDK106" s="141"/>
      <c r="VDL106" s="139"/>
      <c r="VDM106" s="163"/>
      <c r="VDN106" s="163"/>
      <c r="VDO106" s="139"/>
      <c r="VDP106" s="143"/>
      <c r="VDQ106" s="163"/>
      <c r="VDR106" s="139"/>
      <c r="VDS106" s="143"/>
      <c r="VDT106" s="163"/>
      <c r="VDU106" s="139"/>
      <c r="VDV106" s="143"/>
      <c r="VDW106" s="163"/>
      <c r="VDX106" s="139"/>
      <c r="VDY106" s="143"/>
      <c r="VDZ106" s="163"/>
      <c r="VEA106" s="191"/>
      <c r="VEB106" s="164"/>
      <c r="VEC106" s="163"/>
      <c r="VEE106" s="165"/>
      <c r="VEG106" s="139"/>
      <c r="VEI106" s="190"/>
      <c r="VEJ106" s="141"/>
      <c r="VEK106" s="139"/>
      <c r="VEL106" s="163"/>
      <c r="VEM106" s="163"/>
      <c r="VEN106" s="139"/>
      <c r="VEO106" s="143"/>
      <c r="VEP106" s="163"/>
      <c r="VEQ106" s="139"/>
      <c r="VER106" s="143"/>
      <c r="VES106" s="163"/>
      <c r="VET106" s="139"/>
      <c r="VEU106" s="143"/>
      <c r="VEV106" s="163"/>
      <c r="VEW106" s="139"/>
      <c r="VEX106" s="143"/>
      <c r="VEY106" s="163"/>
      <c r="VEZ106" s="191"/>
      <c r="VFA106" s="164"/>
      <c r="VFB106" s="163"/>
      <c r="VFD106" s="165"/>
      <c r="VFF106" s="139"/>
      <c r="VFH106" s="190"/>
      <c r="VFI106" s="141"/>
      <c r="VFJ106" s="139"/>
      <c r="VFK106" s="163"/>
      <c r="VFL106" s="163"/>
      <c r="VFM106" s="139"/>
      <c r="VFN106" s="143"/>
      <c r="VFO106" s="163"/>
      <c r="VFP106" s="139"/>
      <c r="VFQ106" s="143"/>
      <c r="VFR106" s="163"/>
      <c r="VFS106" s="139"/>
      <c r="VFT106" s="143"/>
      <c r="VFU106" s="163"/>
      <c r="VFV106" s="139"/>
      <c r="VFW106" s="143"/>
      <c r="VFX106" s="163"/>
      <c r="VFY106" s="191"/>
      <c r="VFZ106" s="164"/>
      <c r="VGA106" s="163"/>
      <c r="VGC106" s="165"/>
      <c r="VGE106" s="139"/>
      <c r="VGG106" s="190"/>
      <c r="VGH106" s="141"/>
      <c r="VGI106" s="139"/>
      <c r="VGJ106" s="163"/>
      <c r="VGK106" s="163"/>
      <c r="VGL106" s="139"/>
      <c r="VGM106" s="143"/>
      <c r="VGN106" s="163"/>
      <c r="VGO106" s="139"/>
      <c r="VGP106" s="143"/>
      <c r="VGQ106" s="163"/>
      <c r="VGR106" s="139"/>
      <c r="VGS106" s="143"/>
      <c r="VGT106" s="163"/>
      <c r="VGU106" s="139"/>
      <c r="VGV106" s="143"/>
      <c r="VGW106" s="163"/>
      <c r="VGX106" s="191"/>
      <c r="VGY106" s="164"/>
      <c r="VGZ106" s="163"/>
      <c r="VHB106" s="165"/>
      <c r="VHD106" s="139"/>
      <c r="VHF106" s="190"/>
      <c r="VHG106" s="141"/>
      <c r="VHH106" s="139"/>
      <c r="VHI106" s="163"/>
      <c r="VHJ106" s="163"/>
      <c r="VHK106" s="139"/>
      <c r="VHL106" s="143"/>
      <c r="VHM106" s="163"/>
      <c r="VHN106" s="139"/>
      <c r="VHO106" s="143"/>
      <c r="VHP106" s="163"/>
      <c r="VHQ106" s="139"/>
      <c r="VHR106" s="143"/>
      <c r="VHS106" s="163"/>
      <c r="VHT106" s="139"/>
      <c r="VHU106" s="143"/>
      <c r="VHV106" s="163"/>
      <c r="VHW106" s="191"/>
      <c r="VHX106" s="164"/>
      <c r="VHY106" s="163"/>
      <c r="VIA106" s="165"/>
      <c r="VIC106" s="139"/>
      <c r="VIE106" s="190"/>
      <c r="VIF106" s="141"/>
      <c r="VIG106" s="139"/>
      <c r="VIH106" s="163"/>
      <c r="VII106" s="163"/>
      <c r="VIJ106" s="139"/>
      <c r="VIK106" s="143"/>
      <c r="VIL106" s="163"/>
      <c r="VIM106" s="139"/>
      <c r="VIN106" s="143"/>
      <c r="VIO106" s="163"/>
      <c r="VIP106" s="139"/>
      <c r="VIQ106" s="143"/>
      <c r="VIR106" s="163"/>
      <c r="VIS106" s="139"/>
      <c r="VIT106" s="143"/>
      <c r="VIU106" s="163"/>
      <c r="VIV106" s="191"/>
      <c r="VIW106" s="164"/>
      <c r="VIX106" s="163"/>
      <c r="VIZ106" s="165"/>
      <c r="VJB106" s="139"/>
      <c r="VJD106" s="190"/>
      <c r="VJE106" s="141"/>
      <c r="VJF106" s="139"/>
      <c r="VJG106" s="163"/>
      <c r="VJH106" s="163"/>
      <c r="VJI106" s="139"/>
      <c r="VJJ106" s="143"/>
      <c r="VJK106" s="163"/>
      <c r="VJL106" s="139"/>
      <c r="VJM106" s="143"/>
      <c r="VJN106" s="163"/>
      <c r="VJO106" s="139"/>
      <c r="VJP106" s="143"/>
      <c r="VJQ106" s="163"/>
      <c r="VJR106" s="139"/>
      <c r="VJS106" s="143"/>
      <c r="VJT106" s="163"/>
      <c r="VJU106" s="191"/>
      <c r="VJV106" s="164"/>
      <c r="VJW106" s="163"/>
      <c r="VJY106" s="165"/>
      <c r="VKA106" s="139"/>
      <c r="VKC106" s="190"/>
      <c r="VKD106" s="141"/>
      <c r="VKE106" s="139"/>
      <c r="VKF106" s="163"/>
      <c r="VKG106" s="163"/>
      <c r="VKH106" s="139"/>
      <c r="VKI106" s="143"/>
      <c r="VKJ106" s="163"/>
      <c r="VKK106" s="139"/>
      <c r="VKL106" s="143"/>
      <c r="VKM106" s="163"/>
      <c r="VKN106" s="139"/>
      <c r="VKO106" s="143"/>
      <c r="VKP106" s="163"/>
      <c r="VKQ106" s="139"/>
      <c r="VKR106" s="143"/>
      <c r="VKS106" s="163"/>
      <c r="VKT106" s="191"/>
      <c r="VKU106" s="164"/>
      <c r="VKV106" s="163"/>
      <c r="VKX106" s="165"/>
      <c r="VKZ106" s="139"/>
      <c r="VLB106" s="190"/>
      <c r="VLC106" s="141"/>
      <c r="VLD106" s="139"/>
      <c r="VLE106" s="163"/>
      <c r="VLF106" s="163"/>
      <c r="VLG106" s="139"/>
      <c r="VLH106" s="143"/>
      <c r="VLI106" s="163"/>
      <c r="VLJ106" s="139"/>
      <c r="VLK106" s="143"/>
      <c r="VLL106" s="163"/>
      <c r="VLM106" s="139"/>
      <c r="VLN106" s="143"/>
      <c r="VLO106" s="163"/>
      <c r="VLP106" s="139"/>
      <c r="VLQ106" s="143"/>
      <c r="VLR106" s="163"/>
      <c r="VLS106" s="191"/>
      <c r="VLT106" s="164"/>
      <c r="VLU106" s="163"/>
      <c r="VLW106" s="165"/>
      <c r="VLY106" s="139"/>
      <c r="VMA106" s="190"/>
      <c r="VMB106" s="141"/>
      <c r="VMC106" s="139"/>
      <c r="VMD106" s="163"/>
      <c r="VME106" s="163"/>
      <c r="VMF106" s="139"/>
      <c r="VMG106" s="143"/>
      <c r="VMH106" s="163"/>
      <c r="VMI106" s="139"/>
      <c r="VMJ106" s="143"/>
      <c r="VMK106" s="163"/>
      <c r="VML106" s="139"/>
      <c r="VMM106" s="143"/>
      <c r="VMN106" s="163"/>
      <c r="VMO106" s="139"/>
      <c r="VMP106" s="143"/>
      <c r="VMQ106" s="163"/>
      <c r="VMR106" s="191"/>
      <c r="VMS106" s="164"/>
      <c r="VMT106" s="163"/>
      <c r="VMV106" s="165"/>
      <c r="VMX106" s="139"/>
      <c r="VMZ106" s="190"/>
      <c r="VNA106" s="141"/>
      <c r="VNB106" s="139"/>
      <c r="VNC106" s="163"/>
      <c r="VND106" s="163"/>
      <c r="VNE106" s="139"/>
      <c r="VNF106" s="143"/>
      <c r="VNG106" s="163"/>
      <c r="VNH106" s="139"/>
      <c r="VNI106" s="143"/>
      <c r="VNJ106" s="163"/>
      <c r="VNK106" s="139"/>
      <c r="VNL106" s="143"/>
      <c r="VNM106" s="163"/>
      <c r="VNN106" s="139"/>
      <c r="VNO106" s="143"/>
      <c r="VNP106" s="163"/>
      <c r="VNQ106" s="191"/>
      <c r="VNR106" s="164"/>
      <c r="VNS106" s="163"/>
      <c r="VNU106" s="165"/>
      <c r="VNW106" s="139"/>
      <c r="VNY106" s="190"/>
      <c r="VNZ106" s="141"/>
      <c r="VOA106" s="139"/>
      <c r="VOB106" s="163"/>
      <c r="VOC106" s="163"/>
      <c r="VOD106" s="139"/>
      <c r="VOE106" s="143"/>
      <c r="VOF106" s="163"/>
      <c r="VOG106" s="139"/>
      <c r="VOH106" s="143"/>
      <c r="VOI106" s="163"/>
      <c r="VOJ106" s="139"/>
      <c r="VOK106" s="143"/>
      <c r="VOL106" s="163"/>
      <c r="VOM106" s="139"/>
      <c r="VON106" s="143"/>
      <c r="VOO106" s="163"/>
      <c r="VOP106" s="191"/>
      <c r="VOQ106" s="164"/>
      <c r="VOR106" s="163"/>
      <c r="VOT106" s="165"/>
      <c r="VOV106" s="139"/>
      <c r="VOX106" s="190"/>
      <c r="VOY106" s="141"/>
      <c r="VOZ106" s="139"/>
      <c r="VPA106" s="163"/>
      <c r="VPB106" s="163"/>
      <c r="VPC106" s="139"/>
      <c r="VPD106" s="143"/>
      <c r="VPE106" s="163"/>
      <c r="VPF106" s="139"/>
      <c r="VPG106" s="143"/>
      <c r="VPH106" s="163"/>
      <c r="VPI106" s="139"/>
      <c r="VPJ106" s="143"/>
      <c r="VPK106" s="163"/>
      <c r="VPL106" s="139"/>
      <c r="VPM106" s="143"/>
      <c r="VPN106" s="163"/>
      <c r="VPO106" s="191"/>
      <c r="VPP106" s="164"/>
      <c r="VPQ106" s="163"/>
      <c r="VPS106" s="165"/>
      <c r="VPU106" s="139"/>
      <c r="VPW106" s="190"/>
      <c r="VPX106" s="141"/>
      <c r="VPY106" s="139"/>
      <c r="VPZ106" s="163"/>
      <c r="VQA106" s="163"/>
      <c r="VQB106" s="139"/>
      <c r="VQC106" s="143"/>
      <c r="VQD106" s="163"/>
      <c r="VQE106" s="139"/>
      <c r="VQF106" s="143"/>
      <c r="VQG106" s="163"/>
      <c r="VQH106" s="139"/>
      <c r="VQI106" s="143"/>
      <c r="VQJ106" s="163"/>
      <c r="VQK106" s="139"/>
      <c r="VQL106" s="143"/>
      <c r="VQM106" s="163"/>
      <c r="VQN106" s="191"/>
      <c r="VQO106" s="164"/>
      <c r="VQP106" s="163"/>
      <c r="VQR106" s="165"/>
      <c r="VQT106" s="139"/>
      <c r="VQV106" s="190"/>
      <c r="VQW106" s="141"/>
      <c r="VQX106" s="139"/>
      <c r="VQY106" s="163"/>
      <c r="VQZ106" s="163"/>
      <c r="VRA106" s="139"/>
      <c r="VRB106" s="143"/>
      <c r="VRC106" s="163"/>
      <c r="VRD106" s="139"/>
      <c r="VRE106" s="143"/>
      <c r="VRF106" s="163"/>
      <c r="VRG106" s="139"/>
      <c r="VRH106" s="143"/>
      <c r="VRI106" s="163"/>
      <c r="VRJ106" s="139"/>
      <c r="VRK106" s="143"/>
      <c r="VRL106" s="163"/>
      <c r="VRM106" s="191"/>
      <c r="VRN106" s="164"/>
      <c r="VRO106" s="163"/>
      <c r="VRQ106" s="165"/>
      <c r="VRS106" s="139"/>
      <c r="VRU106" s="190"/>
      <c r="VRV106" s="141"/>
      <c r="VRW106" s="139"/>
      <c r="VRX106" s="163"/>
      <c r="VRY106" s="163"/>
      <c r="VRZ106" s="139"/>
      <c r="VSA106" s="143"/>
      <c r="VSB106" s="163"/>
      <c r="VSC106" s="139"/>
      <c r="VSD106" s="143"/>
      <c r="VSE106" s="163"/>
      <c r="VSF106" s="139"/>
      <c r="VSG106" s="143"/>
      <c r="VSH106" s="163"/>
      <c r="VSI106" s="139"/>
      <c r="VSJ106" s="143"/>
      <c r="VSK106" s="163"/>
      <c r="VSL106" s="191"/>
      <c r="VSM106" s="164"/>
      <c r="VSN106" s="163"/>
      <c r="VSP106" s="165"/>
      <c r="VSR106" s="139"/>
      <c r="VST106" s="190"/>
      <c r="VSU106" s="141"/>
      <c r="VSV106" s="139"/>
      <c r="VSW106" s="163"/>
      <c r="VSX106" s="163"/>
      <c r="VSY106" s="139"/>
      <c r="VSZ106" s="143"/>
      <c r="VTA106" s="163"/>
      <c r="VTB106" s="139"/>
      <c r="VTC106" s="143"/>
      <c r="VTD106" s="163"/>
      <c r="VTE106" s="139"/>
      <c r="VTF106" s="143"/>
      <c r="VTG106" s="163"/>
      <c r="VTH106" s="139"/>
      <c r="VTI106" s="143"/>
      <c r="VTJ106" s="163"/>
      <c r="VTK106" s="191"/>
      <c r="VTL106" s="164"/>
      <c r="VTM106" s="163"/>
      <c r="VTO106" s="165"/>
      <c r="VTQ106" s="139"/>
      <c r="VTS106" s="190"/>
      <c r="VTT106" s="141"/>
      <c r="VTU106" s="139"/>
      <c r="VTV106" s="163"/>
      <c r="VTW106" s="163"/>
      <c r="VTX106" s="139"/>
      <c r="VTY106" s="143"/>
      <c r="VTZ106" s="163"/>
      <c r="VUA106" s="139"/>
      <c r="VUB106" s="143"/>
      <c r="VUC106" s="163"/>
      <c r="VUD106" s="139"/>
      <c r="VUE106" s="143"/>
      <c r="VUF106" s="163"/>
      <c r="VUG106" s="139"/>
      <c r="VUH106" s="143"/>
      <c r="VUI106" s="163"/>
      <c r="VUJ106" s="191"/>
      <c r="VUK106" s="164"/>
      <c r="VUL106" s="163"/>
      <c r="VUN106" s="165"/>
      <c r="VUP106" s="139"/>
      <c r="VUR106" s="190"/>
      <c r="VUS106" s="141"/>
      <c r="VUT106" s="139"/>
      <c r="VUU106" s="163"/>
      <c r="VUV106" s="163"/>
      <c r="VUW106" s="139"/>
      <c r="VUX106" s="143"/>
      <c r="VUY106" s="163"/>
      <c r="VUZ106" s="139"/>
      <c r="VVA106" s="143"/>
      <c r="VVB106" s="163"/>
      <c r="VVC106" s="139"/>
      <c r="VVD106" s="143"/>
      <c r="VVE106" s="163"/>
      <c r="VVF106" s="139"/>
      <c r="VVG106" s="143"/>
      <c r="VVH106" s="163"/>
      <c r="VVI106" s="191"/>
      <c r="VVJ106" s="164"/>
      <c r="VVK106" s="163"/>
      <c r="VVM106" s="165"/>
      <c r="VVO106" s="139"/>
      <c r="VVQ106" s="190"/>
      <c r="VVR106" s="141"/>
      <c r="VVS106" s="139"/>
      <c r="VVT106" s="163"/>
      <c r="VVU106" s="163"/>
      <c r="VVV106" s="139"/>
      <c r="VVW106" s="143"/>
      <c r="VVX106" s="163"/>
      <c r="VVY106" s="139"/>
      <c r="VVZ106" s="143"/>
      <c r="VWA106" s="163"/>
      <c r="VWB106" s="139"/>
      <c r="VWC106" s="143"/>
      <c r="VWD106" s="163"/>
      <c r="VWE106" s="139"/>
      <c r="VWF106" s="143"/>
      <c r="VWG106" s="163"/>
      <c r="VWH106" s="191"/>
      <c r="VWI106" s="164"/>
      <c r="VWJ106" s="163"/>
      <c r="VWL106" s="165"/>
      <c r="VWN106" s="139"/>
      <c r="VWP106" s="190"/>
      <c r="VWQ106" s="141"/>
      <c r="VWR106" s="139"/>
      <c r="VWS106" s="163"/>
      <c r="VWT106" s="163"/>
      <c r="VWU106" s="139"/>
      <c r="VWV106" s="143"/>
      <c r="VWW106" s="163"/>
      <c r="VWX106" s="139"/>
      <c r="VWY106" s="143"/>
      <c r="VWZ106" s="163"/>
      <c r="VXA106" s="139"/>
      <c r="VXB106" s="143"/>
      <c r="VXC106" s="163"/>
      <c r="VXD106" s="139"/>
      <c r="VXE106" s="143"/>
      <c r="VXF106" s="163"/>
      <c r="VXG106" s="191"/>
      <c r="VXH106" s="164"/>
      <c r="VXI106" s="163"/>
      <c r="VXK106" s="165"/>
      <c r="VXM106" s="139"/>
      <c r="VXO106" s="190"/>
      <c r="VXP106" s="141"/>
      <c r="VXQ106" s="139"/>
      <c r="VXR106" s="163"/>
      <c r="VXS106" s="163"/>
      <c r="VXT106" s="139"/>
      <c r="VXU106" s="143"/>
      <c r="VXV106" s="163"/>
      <c r="VXW106" s="139"/>
      <c r="VXX106" s="143"/>
      <c r="VXY106" s="163"/>
      <c r="VXZ106" s="139"/>
      <c r="VYA106" s="143"/>
      <c r="VYB106" s="163"/>
      <c r="VYC106" s="139"/>
      <c r="VYD106" s="143"/>
      <c r="VYE106" s="163"/>
      <c r="VYF106" s="191"/>
      <c r="VYG106" s="164"/>
      <c r="VYH106" s="163"/>
      <c r="VYJ106" s="165"/>
      <c r="VYL106" s="139"/>
      <c r="VYN106" s="190"/>
      <c r="VYO106" s="141"/>
      <c r="VYP106" s="139"/>
      <c r="VYQ106" s="163"/>
      <c r="VYR106" s="163"/>
      <c r="VYS106" s="139"/>
      <c r="VYT106" s="143"/>
      <c r="VYU106" s="163"/>
      <c r="VYV106" s="139"/>
      <c r="VYW106" s="143"/>
      <c r="VYX106" s="163"/>
      <c r="VYY106" s="139"/>
      <c r="VYZ106" s="143"/>
      <c r="VZA106" s="163"/>
      <c r="VZB106" s="139"/>
      <c r="VZC106" s="143"/>
      <c r="VZD106" s="163"/>
      <c r="VZE106" s="191"/>
      <c r="VZF106" s="164"/>
      <c r="VZG106" s="163"/>
      <c r="VZI106" s="165"/>
      <c r="VZK106" s="139"/>
      <c r="VZM106" s="190"/>
      <c r="VZN106" s="141"/>
      <c r="VZO106" s="139"/>
      <c r="VZP106" s="163"/>
      <c r="VZQ106" s="163"/>
      <c r="VZR106" s="139"/>
      <c r="VZS106" s="143"/>
      <c r="VZT106" s="163"/>
      <c r="VZU106" s="139"/>
      <c r="VZV106" s="143"/>
      <c r="VZW106" s="163"/>
      <c r="VZX106" s="139"/>
      <c r="VZY106" s="143"/>
      <c r="VZZ106" s="163"/>
      <c r="WAA106" s="139"/>
      <c r="WAB106" s="143"/>
      <c r="WAC106" s="163"/>
      <c r="WAD106" s="191"/>
      <c r="WAE106" s="164"/>
      <c r="WAF106" s="163"/>
      <c r="WAH106" s="165"/>
      <c r="WAJ106" s="139"/>
      <c r="WAL106" s="190"/>
      <c r="WAM106" s="141"/>
      <c r="WAN106" s="139"/>
      <c r="WAO106" s="163"/>
      <c r="WAP106" s="163"/>
      <c r="WAQ106" s="139"/>
      <c r="WAR106" s="143"/>
      <c r="WAS106" s="163"/>
      <c r="WAT106" s="139"/>
      <c r="WAU106" s="143"/>
      <c r="WAV106" s="163"/>
      <c r="WAW106" s="139"/>
      <c r="WAX106" s="143"/>
      <c r="WAY106" s="163"/>
      <c r="WAZ106" s="139"/>
      <c r="WBA106" s="143"/>
      <c r="WBB106" s="163"/>
      <c r="WBC106" s="191"/>
      <c r="WBD106" s="164"/>
      <c r="WBE106" s="163"/>
      <c r="WBG106" s="165"/>
      <c r="WBI106" s="139"/>
      <c r="WBK106" s="190"/>
      <c r="WBL106" s="141"/>
      <c r="WBM106" s="139"/>
      <c r="WBN106" s="163"/>
      <c r="WBO106" s="163"/>
      <c r="WBP106" s="139"/>
      <c r="WBQ106" s="143"/>
      <c r="WBR106" s="163"/>
      <c r="WBS106" s="139"/>
      <c r="WBT106" s="143"/>
      <c r="WBU106" s="163"/>
      <c r="WBV106" s="139"/>
      <c r="WBW106" s="143"/>
      <c r="WBX106" s="163"/>
      <c r="WBY106" s="139"/>
      <c r="WBZ106" s="143"/>
      <c r="WCA106" s="163"/>
      <c r="WCB106" s="191"/>
      <c r="WCC106" s="164"/>
      <c r="WCD106" s="163"/>
      <c r="WCF106" s="165"/>
      <c r="WCH106" s="139"/>
      <c r="WCJ106" s="190"/>
      <c r="WCK106" s="141"/>
      <c r="WCL106" s="139"/>
      <c r="WCM106" s="163"/>
      <c r="WCN106" s="163"/>
      <c r="WCO106" s="139"/>
      <c r="WCP106" s="143"/>
      <c r="WCQ106" s="163"/>
      <c r="WCR106" s="139"/>
      <c r="WCS106" s="143"/>
      <c r="WCT106" s="163"/>
      <c r="WCU106" s="139"/>
      <c r="WCV106" s="143"/>
      <c r="WCW106" s="163"/>
      <c r="WCX106" s="139"/>
      <c r="WCY106" s="143"/>
      <c r="WCZ106" s="163"/>
      <c r="WDA106" s="191"/>
      <c r="WDB106" s="164"/>
      <c r="WDC106" s="163"/>
      <c r="WDE106" s="165"/>
      <c r="WDG106" s="139"/>
      <c r="WDI106" s="190"/>
      <c r="WDJ106" s="141"/>
      <c r="WDK106" s="139"/>
      <c r="WDL106" s="163"/>
      <c r="WDM106" s="163"/>
      <c r="WDN106" s="139"/>
      <c r="WDO106" s="143"/>
      <c r="WDP106" s="163"/>
      <c r="WDQ106" s="139"/>
      <c r="WDR106" s="143"/>
      <c r="WDS106" s="163"/>
      <c r="WDT106" s="139"/>
      <c r="WDU106" s="143"/>
      <c r="WDV106" s="163"/>
      <c r="WDW106" s="139"/>
      <c r="WDX106" s="143"/>
      <c r="WDY106" s="163"/>
      <c r="WDZ106" s="191"/>
      <c r="WEA106" s="164"/>
      <c r="WEB106" s="163"/>
      <c r="WED106" s="165"/>
      <c r="WEF106" s="139"/>
      <c r="WEH106" s="190"/>
      <c r="WEI106" s="141"/>
      <c r="WEJ106" s="139"/>
      <c r="WEK106" s="163"/>
      <c r="WEL106" s="163"/>
      <c r="WEM106" s="139"/>
      <c r="WEN106" s="143"/>
      <c r="WEO106" s="163"/>
      <c r="WEP106" s="139"/>
      <c r="WEQ106" s="143"/>
      <c r="WER106" s="163"/>
      <c r="WES106" s="139"/>
      <c r="WET106" s="143"/>
      <c r="WEU106" s="163"/>
      <c r="WEV106" s="139"/>
      <c r="WEW106" s="143"/>
      <c r="WEX106" s="163"/>
      <c r="WEY106" s="191"/>
      <c r="WEZ106" s="164"/>
      <c r="WFA106" s="163"/>
      <c r="WFC106" s="165"/>
      <c r="WFE106" s="139"/>
      <c r="WFG106" s="190"/>
      <c r="WFH106" s="141"/>
      <c r="WFI106" s="139"/>
      <c r="WFJ106" s="163"/>
      <c r="WFK106" s="163"/>
      <c r="WFL106" s="139"/>
      <c r="WFM106" s="143"/>
      <c r="WFN106" s="163"/>
      <c r="WFO106" s="139"/>
      <c r="WFP106" s="143"/>
      <c r="WFQ106" s="163"/>
      <c r="WFR106" s="139"/>
      <c r="WFS106" s="143"/>
      <c r="WFT106" s="163"/>
      <c r="WFU106" s="139"/>
      <c r="WFV106" s="143"/>
      <c r="WFW106" s="163"/>
      <c r="WFX106" s="191"/>
      <c r="WFY106" s="164"/>
      <c r="WFZ106" s="163"/>
      <c r="WGB106" s="165"/>
      <c r="WGD106" s="139"/>
      <c r="WGF106" s="190"/>
      <c r="WGG106" s="141"/>
      <c r="WGH106" s="139"/>
      <c r="WGI106" s="163"/>
      <c r="WGJ106" s="163"/>
      <c r="WGK106" s="139"/>
      <c r="WGL106" s="143"/>
      <c r="WGM106" s="163"/>
      <c r="WGN106" s="139"/>
      <c r="WGO106" s="143"/>
      <c r="WGP106" s="163"/>
      <c r="WGQ106" s="139"/>
      <c r="WGR106" s="143"/>
      <c r="WGS106" s="163"/>
      <c r="WGT106" s="139"/>
      <c r="WGU106" s="143"/>
      <c r="WGV106" s="163"/>
      <c r="WGW106" s="191"/>
      <c r="WGX106" s="164"/>
      <c r="WGY106" s="163"/>
      <c r="WHA106" s="165"/>
      <c r="WHC106" s="139"/>
      <c r="WHE106" s="190"/>
      <c r="WHF106" s="141"/>
      <c r="WHG106" s="139"/>
      <c r="WHH106" s="163"/>
      <c r="WHI106" s="163"/>
      <c r="WHJ106" s="139"/>
      <c r="WHK106" s="143"/>
      <c r="WHL106" s="163"/>
      <c r="WHM106" s="139"/>
      <c r="WHN106" s="143"/>
      <c r="WHO106" s="163"/>
      <c r="WHP106" s="139"/>
      <c r="WHQ106" s="143"/>
      <c r="WHR106" s="163"/>
      <c r="WHS106" s="139"/>
      <c r="WHT106" s="143"/>
      <c r="WHU106" s="163"/>
      <c r="WHV106" s="191"/>
      <c r="WHW106" s="164"/>
      <c r="WHX106" s="163"/>
      <c r="WHZ106" s="165"/>
      <c r="WIB106" s="139"/>
      <c r="WID106" s="190"/>
      <c r="WIE106" s="141"/>
      <c r="WIF106" s="139"/>
      <c r="WIG106" s="163"/>
      <c r="WIH106" s="163"/>
      <c r="WII106" s="139"/>
      <c r="WIJ106" s="143"/>
      <c r="WIK106" s="163"/>
      <c r="WIL106" s="139"/>
      <c r="WIM106" s="143"/>
      <c r="WIN106" s="163"/>
      <c r="WIO106" s="139"/>
      <c r="WIP106" s="143"/>
      <c r="WIQ106" s="163"/>
      <c r="WIR106" s="139"/>
      <c r="WIS106" s="143"/>
      <c r="WIT106" s="163"/>
      <c r="WIU106" s="191"/>
      <c r="WIV106" s="164"/>
      <c r="WIW106" s="163"/>
      <c r="WIY106" s="165"/>
      <c r="WJA106" s="139"/>
      <c r="WJC106" s="190"/>
      <c r="WJD106" s="141"/>
      <c r="WJE106" s="139"/>
      <c r="WJF106" s="163"/>
      <c r="WJG106" s="163"/>
      <c r="WJH106" s="139"/>
      <c r="WJI106" s="143"/>
      <c r="WJJ106" s="163"/>
      <c r="WJK106" s="139"/>
      <c r="WJL106" s="143"/>
      <c r="WJM106" s="163"/>
      <c r="WJN106" s="139"/>
      <c r="WJO106" s="143"/>
      <c r="WJP106" s="163"/>
      <c r="WJQ106" s="139"/>
      <c r="WJR106" s="143"/>
      <c r="WJS106" s="163"/>
      <c r="WJT106" s="191"/>
      <c r="WJU106" s="164"/>
      <c r="WJV106" s="163"/>
      <c r="WJX106" s="165"/>
      <c r="WJZ106" s="139"/>
      <c r="WKB106" s="190"/>
      <c r="WKC106" s="141"/>
      <c r="WKD106" s="139"/>
      <c r="WKE106" s="163"/>
      <c r="WKF106" s="163"/>
      <c r="WKG106" s="139"/>
      <c r="WKH106" s="143"/>
      <c r="WKI106" s="163"/>
      <c r="WKJ106" s="139"/>
      <c r="WKK106" s="143"/>
      <c r="WKL106" s="163"/>
      <c r="WKM106" s="139"/>
      <c r="WKN106" s="143"/>
      <c r="WKO106" s="163"/>
      <c r="WKP106" s="139"/>
      <c r="WKQ106" s="143"/>
      <c r="WKR106" s="163"/>
      <c r="WKS106" s="191"/>
      <c r="WKT106" s="164"/>
      <c r="WKU106" s="163"/>
      <c r="WKW106" s="165"/>
      <c r="WKY106" s="139"/>
      <c r="WLA106" s="190"/>
      <c r="WLB106" s="141"/>
      <c r="WLC106" s="139"/>
      <c r="WLD106" s="163"/>
      <c r="WLE106" s="163"/>
      <c r="WLF106" s="139"/>
      <c r="WLG106" s="143"/>
      <c r="WLH106" s="163"/>
      <c r="WLI106" s="139"/>
      <c r="WLJ106" s="143"/>
      <c r="WLK106" s="163"/>
      <c r="WLL106" s="139"/>
      <c r="WLM106" s="143"/>
      <c r="WLN106" s="163"/>
      <c r="WLO106" s="139"/>
      <c r="WLP106" s="143"/>
      <c r="WLQ106" s="163"/>
      <c r="WLR106" s="191"/>
      <c r="WLS106" s="164"/>
      <c r="WLT106" s="163"/>
      <c r="WLV106" s="165"/>
      <c r="WLX106" s="139"/>
      <c r="WLZ106" s="190"/>
      <c r="WMA106" s="141"/>
      <c r="WMB106" s="139"/>
      <c r="WMC106" s="163"/>
      <c r="WMD106" s="163"/>
      <c r="WME106" s="139"/>
      <c r="WMF106" s="143"/>
      <c r="WMG106" s="163"/>
      <c r="WMH106" s="139"/>
      <c r="WMI106" s="143"/>
      <c r="WMJ106" s="163"/>
      <c r="WMK106" s="139"/>
      <c r="WML106" s="143"/>
      <c r="WMM106" s="163"/>
      <c r="WMN106" s="139"/>
      <c r="WMO106" s="143"/>
      <c r="WMP106" s="163"/>
      <c r="WMQ106" s="191"/>
      <c r="WMR106" s="164"/>
      <c r="WMS106" s="163"/>
      <c r="WMU106" s="165"/>
      <c r="WMW106" s="139"/>
      <c r="WMY106" s="190"/>
      <c r="WMZ106" s="141"/>
      <c r="WNA106" s="139"/>
      <c r="WNB106" s="163"/>
      <c r="WNC106" s="163"/>
      <c r="WND106" s="139"/>
      <c r="WNE106" s="143"/>
      <c r="WNF106" s="163"/>
      <c r="WNG106" s="139"/>
      <c r="WNH106" s="143"/>
      <c r="WNI106" s="163"/>
      <c r="WNJ106" s="139"/>
      <c r="WNK106" s="143"/>
      <c r="WNL106" s="163"/>
      <c r="WNM106" s="139"/>
      <c r="WNN106" s="143"/>
      <c r="WNO106" s="163"/>
      <c r="WNP106" s="191"/>
      <c r="WNQ106" s="164"/>
      <c r="WNR106" s="163"/>
      <c r="WNT106" s="165"/>
      <c r="WNV106" s="139"/>
      <c r="WNX106" s="190"/>
      <c r="WNY106" s="141"/>
      <c r="WNZ106" s="139"/>
      <c r="WOA106" s="163"/>
      <c r="WOB106" s="163"/>
      <c r="WOC106" s="139"/>
      <c r="WOD106" s="143"/>
      <c r="WOE106" s="163"/>
      <c r="WOF106" s="139"/>
      <c r="WOG106" s="143"/>
      <c r="WOH106" s="163"/>
      <c r="WOI106" s="139"/>
      <c r="WOJ106" s="143"/>
      <c r="WOK106" s="163"/>
      <c r="WOL106" s="139"/>
      <c r="WOM106" s="143"/>
      <c r="WON106" s="163"/>
      <c r="WOO106" s="191"/>
      <c r="WOP106" s="164"/>
      <c r="WOQ106" s="163"/>
      <c r="WOS106" s="165"/>
      <c r="WOU106" s="139"/>
      <c r="WOW106" s="190"/>
      <c r="WOX106" s="141"/>
      <c r="WOY106" s="139"/>
      <c r="WOZ106" s="163"/>
      <c r="WPA106" s="163"/>
      <c r="WPB106" s="139"/>
      <c r="WPC106" s="143"/>
      <c r="WPD106" s="163"/>
      <c r="WPE106" s="139"/>
      <c r="WPF106" s="143"/>
      <c r="WPG106" s="163"/>
      <c r="WPH106" s="139"/>
      <c r="WPI106" s="143"/>
      <c r="WPJ106" s="163"/>
      <c r="WPK106" s="139"/>
      <c r="WPL106" s="143"/>
      <c r="WPM106" s="163"/>
      <c r="WPN106" s="191"/>
      <c r="WPO106" s="164"/>
      <c r="WPP106" s="163"/>
      <c r="WPR106" s="165"/>
      <c r="WPT106" s="139"/>
      <c r="WPV106" s="190"/>
      <c r="WPW106" s="141"/>
      <c r="WPX106" s="139"/>
      <c r="WPY106" s="163"/>
      <c r="WPZ106" s="163"/>
      <c r="WQA106" s="139"/>
      <c r="WQB106" s="143"/>
      <c r="WQC106" s="163"/>
      <c r="WQD106" s="139"/>
      <c r="WQE106" s="143"/>
      <c r="WQF106" s="163"/>
      <c r="WQG106" s="139"/>
      <c r="WQH106" s="143"/>
      <c r="WQI106" s="163"/>
      <c r="WQJ106" s="139"/>
      <c r="WQK106" s="143"/>
      <c r="WQL106" s="163"/>
      <c r="WQM106" s="191"/>
      <c r="WQN106" s="164"/>
      <c r="WQO106" s="163"/>
      <c r="WQQ106" s="165"/>
      <c r="WQS106" s="139"/>
      <c r="WQU106" s="190"/>
      <c r="WQV106" s="141"/>
      <c r="WQW106" s="139"/>
      <c r="WQX106" s="163"/>
      <c r="WQY106" s="163"/>
      <c r="WQZ106" s="139"/>
      <c r="WRA106" s="143"/>
      <c r="WRB106" s="163"/>
      <c r="WRC106" s="139"/>
      <c r="WRD106" s="143"/>
      <c r="WRE106" s="163"/>
      <c r="WRF106" s="139"/>
      <c r="WRG106" s="143"/>
      <c r="WRH106" s="163"/>
      <c r="WRI106" s="139"/>
      <c r="WRJ106" s="143"/>
      <c r="WRK106" s="163"/>
      <c r="WRL106" s="191"/>
      <c r="WRM106" s="164"/>
      <c r="WRN106" s="163"/>
      <c r="WRP106" s="165"/>
      <c r="WRR106" s="139"/>
      <c r="WRT106" s="190"/>
      <c r="WRU106" s="141"/>
      <c r="WRV106" s="139"/>
      <c r="WRW106" s="163"/>
      <c r="WRX106" s="163"/>
      <c r="WRY106" s="139"/>
      <c r="WRZ106" s="143"/>
      <c r="WSA106" s="163"/>
      <c r="WSB106" s="139"/>
      <c r="WSC106" s="143"/>
      <c r="WSD106" s="163"/>
      <c r="WSE106" s="139"/>
      <c r="WSF106" s="143"/>
      <c r="WSG106" s="163"/>
      <c r="WSH106" s="139"/>
      <c r="WSI106" s="143"/>
      <c r="WSJ106" s="163"/>
      <c r="WSK106" s="191"/>
      <c r="WSL106" s="164"/>
      <c r="WSM106" s="163"/>
      <c r="WSO106" s="165"/>
      <c r="WSQ106" s="139"/>
      <c r="WSS106" s="190"/>
      <c r="WST106" s="141"/>
      <c r="WSU106" s="139"/>
      <c r="WSV106" s="163"/>
      <c r="WSW106" s="163"/>
      <c r="WSX106" s="139"/>
      <c r="WSY106" s="143"/>
      <c r="WSZ106" s="163"/>
      <c r="WTA106" s="139"/>
      <c r="WTB106" s="143"/>
      <c r="WTC106" s="163"/>
      <c r="WTD106" s="139"/>
      <c r="WTE106" s="143"/>
      <c r="WTF106" s="163"/>
      <c r="WTG106" s="139"/>
      <c r="WTH106" s="143"/>
      <c r="WTI106" s="163"/>
      <c r="WTJ106" s="191"/>
      <c r="WTK106" s="164"/>
      <c r="WTL106" s="163"/>
      <c r="WTN106" s="165"/>
      <c r="WTP106" s="139"/>
      <c r="WTR106" s="190"/>
      <c r="WTS106" s="141"/>
      <c r="WTT106" s="139"/>
      <c r="WTU106" s="163"/>
    </row>
    <row r="107" spans="1:15359 15361:16089" s="140" customFormat="1" ht="29.25" customHeight="1">
      <c r="A107" s="382" t="s">
        <v>185</v>
      </c>
      <c r="C107" s="215">
        <f>Activities!G23</f>
        <v>2780</v>
      </c>
      <c r="D107" s="141" t="s">
        <v>18</v>
      </c>
      <c r="E107" s="162">
        <v>2</v>
      </c>
      <c r="F107" s="163"/>
      <c r="G107" s="144">
        <f t="shared" ref="G107:G109" si="61">ROUND(E107*C107,0)</f>
        <v>5560</v>
      </c>
      <c r="H107" s="162">
        <v>2</v>
      </c>
      <c r="I107" s="143"/>
      <c r="J107" s="144">
        <f>ROUND($C107*(1+localinf)*H107,0)</f>
        <v>5560</v>
      </c>
      <c r="K107" s="162">
        <v>2</v>
      </c>
      <c r="L107" s="143"/>
      <c r="M107" s="163">
        <f>ROUND((1+localinf)*(1+localinf)*K107*$C107,0)</f>
        <v>5560</v>
      </c>
      <c r="N107" s="77">
        <f t="shared" ref="N107:N109" si="62">SUM(E107+H107+K107)</f>
        <v>6</v>
      </c>
      <c r="O107" s="164"/>
      <c r="P107" s="79">
        <f t="shared" ref="P107:P109" si="63">ROUND(SUM(G107+J107+M107),0)</f>
        <v>16680</v>
      </c>
      <c r="Q107" s="344"/>
      <c r="R107" s="374" t="s">
        <v>161</v>
      </c>
      <c r="S107" s="316"/>
      <c r="T107" s="317"/>
      <c r="U107" s="141"/>
      <c r="V107" s="141"/>
      <c r="W107" s="163"/>
      <c r="X107" s="163"/>
      <c r="Y107" s="163"/>
      <c r="Z107" s="163"/>
      <c r="AA107" s="163"/>
      <c r="AB107" s="191"/>
      <c r="AC107" s="164"/>
      <c r="AD107" s="163"/>
      <c r="AF107" s="165"/>
      <c r="AH107" s="139"/>
      <c r="AJ107" s="190"/>
      <c r="AK107" s="141"/>
      <c r="AL107" s="139"/>
      <c r="AM107" s="163"/>
      <c r="AN107" s="163"/>
      <c r="AO107" s="139"/>
      <c r="AP107" s="143"/>
      <c r="AQ107" s="163"/>
      <c r="AR107" s="139"/>
      <c r="AS107" s="143"/>
      <c r="AT107" s="163"/>
      <c r="AU107" s="139"/>
      <c r="AV107" s="143"/>
      <c r="AW107" s="163"/>
      <c r="AX107" s="139"/>
      <c r="AY107" s="143"/>
      <c r="AZ107" s="163"/>
      <c r="BA107" s="191"/>
      <c r="BB107" s="164"/>
      <c r="BC107" s="163"/>
      <c r="BE107" s="165"/>
      <c r="BG107" s="139"/>
      <c r="BI107" s="190"/>
      <c r="BJ107" s="141"/>
      <c r="BK107" s="139"/>
      <c r="BL107" s="163"/>
      <c r="BM107" s="163"/>
      <c r="BN107" s="139"/>
      <c r="BO107" s="143"/>
      <c r="BP107" s="163"/>
      <c r="BQ107" s="139"/>
      <c r="BR107" s="143"/>
      <c r="BS107" s="163"/>
      <c r="BT107" s="139"/>
      <c r="BU107" s="143"/>
      <c r="BV107" s="163"/>
      <c r="BW107" s="139"/>
      <c r="BX107" s="143"/>
      <c r="BY107" s="163"/>
      <c r="BZ107" s="191"/>
      <c r="CA107" s="164"/>
      <c r="CB107" s="163"/>
      <c r="CD107" s="165"/>
      <c r="CF107" s="139"/>
      <c r="CH107" s="190"/>
      <c r="CI107" s="141"/>
      <c r="CJ107" s="139"/>
      <c r="CK107" s="163"/>
      <c r="CL107" s="163"/>
      <c r="CM107" s="139"/>
      <c r="CN107" s="143"/>
      <c r="CO107" s="163"/>
      <c r="CP107" s="139"/>
      <c r="CQ107" s="143"/>
      <c r="CR107" s="163"/>
      <c r="CS107" s="139"/>
      <c r="CT107" s="143"/>
      <c r="CU107" s="163"/>
      <c r="CV107" s="139"/>
      <c r="CW107" s="143"/>
      <c r="CX107" s="163"/>
      <c r="CY107" s="191"/>
      <c r="CZ107" s="164"/>
      <c r="DA107" s="163"/>
      <c r="DC107" s="165"/>
      <c r="DE107" s="139"/>
      <c r="DG107" s="190"/>
      <c r="DH107" s="141"/>
      <c r="DI107" s="139"/>
      <c r="DJ107" s="163"/>
      <c r="DK107" s="163"/>
      <c r="DL107" s="139"/>
      <c r="DM107" s="143"/>
      <c r="DN107" s="163"/>
      <c r="DO107" s="139"/>
      <c r="DP107" s="143"/>
      <c r="DQ107" s="163"/>
      <c r="DR107" s="139"/>
      <c r="DS107" s="143"/>
      <c r="DT107" s="163"/>
      <c r="DU107" s="139"/>
      <c r="DV107" s="143"/>
      <c r="DW107" s="163"/>
      <c r="DX107" s="191"/>
      <c r="DY107" s="164"/>
      <c r="DZ107" s="163"/>
      <c r="EB107" s="165"/>
      <c r="ED107" s="139"/>
      <c r="EF107" s="190"/>
      <c r="EG107" s="141"/>
      <c r="EH107" s="139"/>
      <c r="EI107" s="163"/>
      <c r="EJ107" s="163"/>
      <c r="EK107" s="139"/>
      <c r="EL107" s="143"/>
      <c r="EM107" s="163"/>
      <c r="EN107" s="139"/>
      <c r="EO107" s="143"/>
      <c r="EP107" s="163"/>
      <c r="EQ107" s="139"/>
      <c r="ER107" s="143"/>
      <c r="ES107" s="163"/>
      <c r="ET107" s="139"/>
      <c r="EU107" s="143"/>
      <c r="EV107" s="163"/>
      <c r="EW107" s="191"/>
      <c r="EX107" s="164"/>
      <c r="EY107" s="163"/>
      <c r="FA107" s="165"/>
      <c r="FC107" s="139"/>
      <c r="FE107" s="190"/>
      <c r="FF107" s="141"/>
      <c r="FG107" s="139"/>
      <c r="FH107" s="163"/>
      <c r="FI107" s="163"/>
      <c r="FJ107" s="139"/>
      <c r="FK107" s="143"/>
      <c r="FL107" s="163"/>
      <c r="FM107" s="139"/>
      <c r="FN107" s="143"/>
      <c r="FO107" s="163"/>
      <c r="FP107" s="139"/>
      <c r="FQ107" s="143"/>
      <c r="FR107" s="163"/>
      <c r="FS107" s="139"/>
      <c r="FT107" s="143"/>
      <c r="FU107" s="163"/>
      <c r="FV107" s="191"/>
      <c r="FW107" s="164"/>
      <c r="FX107" s="163"/>
      <c r="FZ107" s="165"/>
      <c r="GB107" s="139"/>
      <c r="GD107" s="190"/>
      <c r="GE107" s="141"/>
      <c r="GF107" s="139"/>
      <c r="GG107" s="163"/>
      <c r="GH107" s="163"/>
      <c r="GI107" s="139"/>
      <c r="GJ107" s="143"/>
      <c r="GK107" s="163"/>
      <c r="GL107" s="139"/>
      <c r="GM107" s="143"/>
      <c r="GN107" s="163"/>
      <c r="GO107" s="139"/>
      <c r="GP107" s="143"/>
      <c r="GQ107" s="163"/>
      <c r="GR107" s="139"/>
      <c r="GS107" s="143"/>
      <c r="GT107" s="163"/>
      <c r="GU107" s="191"/>
      <c r="GV107" s="164"/>
      <c r="GW107" s="163"/>
      <c r="GY107" s="165"/>
      <c r="HA107" s="139"/>
      <c r="HC107" s="190"/>
      <c r="HD107" s="141"/>
      <c r="HE107" s="139"/>
      <c r="HF107" s="163"/>
      <c r="HG107" s="163"/>
      <c r="HH107" s="139"/>
      <c r="HI107" s="143"/>
      <c r="HJ107" s="163"/>
      <c r="HK107" s="139"/>
      <c r="HL107" s="143"/>
      <c r="HM107" s="163"/>
      <c r="HN107" s="139"/>
      <c r="HO107" s="143"/>
      <c r="HP107" s="163"/>
      <c r="HQ107" s="139"/>
      <c r="HR107" s="143"/>
      <c r="HS107" s="163"/>
      <c r="HT107" s="191"/>
      <c r="HU107" s="164"/>
      <c r="HV107" s="163"/>
      <c r="HX107" s="165"/>
      <c r="HZ107" s="139"/>
      <c r="IB107" s="190"/>
      <c r="IC107" s="141"/>
      <c r="ID107" s="139"/>
      <c r="IE107" s="163"/>
      <c r="IF107" s="163"/>
      <c r="IG107" s="139"/>
      <c r="IH107" s="143"/>
      <c r="II107" s="163"/>
      <c r="IJ107" s="139"/>
      <c r="IK107" s="143"/>
      <c r="IL107" s="163"/>
      <c r="IM107" s="139"/>
      <c r="IN107" s="143"/>
      <c r="IO107" s="163"/>
      <c r="IP107" s="139"/>
      <c r="IQ107" s="143"/>
      <c r="IR107" s="163"/>
      <c r="IS107" s="191"/>
      <c r="IT107" s="164"/>
      <c r="IU107" s="163"/>
      <c r="IW107" s="165"/>
      <c r="IY107" s="139"/>
      <c r="JA107" s="190"/>
      <c r="JB107" s="141"/>
      <c r="JC107" s="139"/>
      <c r="JD107" s="163"/>
      <c r="JE107" s="163"/>
      <c r="JF107" s="139"/>
      <c r="JG107" s="143"/>
      <c r="JH107" s="163"/>
      <c r="JI107" s="139"/>
      <c r="JJ107" s="143"/>
      <c r="JK107" s="163"/>
      <c r="JL107" s="139"/>
      <c r="JM107" s="143"/>
      <c r="JN107" s="163"/>
      <c r="JO107" s="139"/>
      <c r="JP107" s="143"/>
      <c r="JQ107" s="163"/>
      <c r="JR107" s="191"/>
      <c r="JS107" s="164"/>
      <c r="JT107" s="163"/>
      <c r="JV107" s="165"/>
      <c r="JX107" s="139"/>
      <c r="JZ107" s="190"/>
      <c r="KA107" s="141"/>
      <c r="KB107" s="139"/>
      <c r="KC107" s="163"/>
      <c r="KD107" s="163"/>
      <c r="KE107" s="139"/>
      <c r="KF107" s="143"/>
      <c r="KG107" s="163"/>
      <c r="KH107" s="139"/>
      <c r="KI107" s="143"/>
      <c r="KJ107" s="163"/>
      <c r="KK107" s="139"/>
      <c r="KL107" s="143"/>
      <c r="KM107" s="163"/>
      <c r="KN107" s="139"/>
      <c r="KO107" s="143"/>
      <c r="KP107" s="163"/>
      <c r="KQ107" s="191"/>
      <c r="KR107" s="164"/>
      <c r="KS107" s="163"/>
      <c r="KU107" s="165"/>
      <c r="KW107" s="139"/>
      <c r="KY107" s="190"/>
      <c r="KZ107" s="141"/>
      <c r="LA107" s="139"/>
      <c r="LB107" s="163"/>
      <c r="LC107" s="163"/>
      <c r="LD107" s="139"/>
      <c r="LE107" s="143"/>
      <c r="LF107" s="163"/>
      <c r="LG107" s="139"/>
      <c r="LH107" s="143"/>
      <c r="LI107" s="163"/>
      <c r="LJ107" s="139"/>
      <c r="LK107" s="143"/>
      <c r="LL107" s="163"/>
      <c r="LM107" s="139"/>
      <c r="LN107" s="143"/>
      <c r="LO107" s="163"/>
      <c r="LP107" s="191"/>
      <c r="LQ107" s="164"/>
      <c r="LR107" s="163"/>
      <c r="LT107" s="165"/>
      <c r="LV107" s="139"/>
      <c r="LX107" s="190"/>
      <c r="LY107" s="141"/>
      <c r="LZ107" s="139"/>
      <c r="MA107" s="163"/>
      <c r="MB107" s="163"/>
      <c r="MC107" s="139"/>
      <c r="MD107" s="143"/>
      <c r="ME107" s="163"/>
      <c r="MF107" s="139"/>
      <c r="MG107" s="143"/>
      <c r="MH107" s="163"/>
      <c r="MI107" s="139"/>
      <c r="MJ107" s="143"/>
      <c r="MK107" s="163"/>
      <c r="ML107" s="139"/>
      <c r="MM107" s="143"/>
      <c r="MN107" s="163"/>
      <c r="MO107" s="191"/>
      <c r="MP107" s="164"/>
      <c r="MQ107" s="163"/>
      <c r="MS107" s="165"/>
      <c r="MU107" s="139"/>
      <c r="MW107" s="190"/>
      <c r="MX107" s="141"/>
      <c r="MY107" s="139"/>
      <c r="MZ107" s="163"/>
      <c r="NA107" s="163"/>
      <c r="NB107" s="139"/>
      <c r="NC107" s="143"/>
      <c r="ND107" s="163"/>
      <c r="NE107" s="139"/>
      <c r="NF107" s="143"/>
      <c r="NG107" s="163"/>
      <c r="NH107" s="139"/>
      <c r="NI107" s="143"/>
      <c r="NJ107" s="163"/>
      <c r="NK107" s="139"/>
      <c r="NL107" s="143"/>
      <c r="NM107" s="163"/>
      <c r="NN107" s="191"/>
      <c r="NO107" s="164"/>
      <c r="NP107" s="163"/>
      <c r="NR107" s="165"/>
      <c r="NT107" s="139"/>
      <c r="NV107" s="190"/>
      <c r="NW107" s="141"/>
      <c r="NX107" s="139"/>
      <c r="NY107" s="163"/>
      <c r="NZ107" s="163"/>
      <c r="OA107" s="139"/>
      <c r="OB107" s="143"/>
      <c r="OC107" s="163"/>
      <c r="OD107" s="139"/>
      <c r="OE107" s="143"/>
      <c r="OF107" s="163"/>
      <c r="OG107" s="139"/>
      <c r="OH107" s="143"/>
      <c r="OI107" s="163"/>
      <c r="OJ107" s="139"/>
      <c r="OK107" s="143"/>
      <c r="OL107" s="163"/>
      <c r="OM107" s="191"/>
      <c r="ON107" s="164"/>
      <c r="OO107" s="163"/>
      <c r="OQ107" s="165"/>
      <c r="OS107" s="139"/>
      <c r="OU107" s="190"/>
      <c r="OV107" s="141"/>
      <c r="OW107" s="139"/>
      <c r="OX107" s="163"/>
      <c r="OY107" s="163"/>
      <c r="OZ107" s="139"/>
      <c r="PA107" s="143"/>
      <c r="PB107" s="163"/>
      <c r="PC107" s="139"/>
      <c r="PD107" s="143"/>
      <c r="PE107" s="163"/>
      <c r="PF107" s="139"/>
      <c r="PG107" s="143"/>
      <c r="PH107" s="163"/>
      <c r="PI107" s="139"/>
      <c r="PJ107" s="143"/>
      <c r="PK107" s="163"/>
      <c r="PL107" s="191"/>
      <c r="PM107" s="164"/>
      <c r="PN107" s="163"/>
      <c r="PP107" s="165"/>
      <c r="PR107" s="139"/>
      <c r="PT107" s="190"/>
      <c r="PU107" s="141"/>
      <c r="PV107" s="139"/>
      <c r="PW107" s="163"/>
      <c r="PX107" s="163"/>
      <c r="PY107" s="139"/>
      <c r="PZ107" s="143"/>
      <c r="QA107" s="163"/>
      <c r="QB107" s="139"/>
      <c r="QC107" s="143"/>
      <c r="QD107" s="163"/>
      <c r="QE107" s="139"/>
      <c r="QF107" s="143"/>
      <c r="QG107" s="163"/>
      <c r="QH107" s="139"/>
      <c r="QI107" s="143"/>
      <c r="QJ107" s="163"/>
      <c r="QK107" s="191"/>
      <c r="QL107" s="164"/>
      <c r="QM107" s="163"/>
      <c r="QO107" s="165"/>
      <c r="QQ107" s="139"/>
      <c r="QS107" s="190"/>
      <c r="QT107" s="141"/>
      <c r="QU107" s="139"/>
      <c r="QV107" s="163"/>
      <c r="QW107" s="163"/>
      <c r="QX107" s="139"/>
      <c r="QY107" s="143"/>
      <c r="QZ107" s="163"/>
      <c r="RA107" s="139"/>
      <c r="RB107" s="143"/>
      <c r="RC107" s="163"/>
      <c r="RD107" s="139"/>
      <c r="RE107" s="143"/>
      <c r="RF107" s="163"/>
      <c r="RG107" s="139"/>
      <c r="RH107" s="143"/>
      <c r="RI107" s="163"/>
      <c r="RJ107" s="191"/>
      <c r="RK107" s="164"/>
      <c r="RL107" s="163"/>
      <c r="RN107" s="165"/>
      <c r="RP107" s="139"/>
      <c r="RR107" s="190"/>
      <c r="RS107" s="141"/>
      <c r="RT107" s="139"/>
      <c r="RU107" s="163"/>
      <c r="RV107" s="163"/>
      <c r="RW107" s="139"/>
      <c r="RX107" s="143"/>
      <c r="RY107" s="163"/>
      <c r="RZ107" s="139"/>
      <c r="SA107" s="143"/>
      <c r="SB107" s="163"/>
      <c r="SC107" s="139"/>
      <c r="SD107" s="143"/>
      <c r="SE107" s="163"/>
      <c r="SF107" s="139"/>
      <c r="SG107" s="143"/>
      <c r="SH107" s="163"/>
      <c r="SI107" s="191"/>
      <c r="SJ107" s="164"/>
      <c r="SK107" s="163"/>
      <c r="SM107" s="165"/>
      <c r="SO107" s="139"/>
      <c r="SQ107" s="190"/>
      <c r="SR107" s="141"/>
      <c r="SS107" s="139"/>
      <c r="ST107" s="163"/>
      <c r="SU107" s="163"/>
      <c r="SV107" s="139"/>
      <c r="SW107" s="143"/>
      <c r="SX107" s="163"/>
      <c r="SY107" s="139"/>
      <c r="SZ107" s="143"/>
      <c r="TA107" s="163"/>
      <c r="TB107" s="139"/>
      <c r="TC107" s="143"/>
      <c r="TD107" s="163"/>
      <c r="TE107" s="139"/>
      <c r="TF107" s="143"/>
      <c r="TG107" s="163"/>
      <c r="TH107" s="191"/>
      <c r="TI107" s="164"/>
      <c r="TJ107" s="163"/>
      <c r="TL107" s="165"/>
      <c r="TN107" s="139"/>
      <c r="TP107" s="190"/>
      <c r="TQ107" s="141"/>
      <c r="TR107" s="139"/>
      <c r="TS107" s="163"/>
      <c r="TT107" s="163"/>
      <c r="TU107" s="139"/>
      <c r="TV107" s="143"/>
      <c r="TW107" s="163"/>
      <c r="TX107" s="139"/>
      <c r="TY107" s="143"/>
      <c r="TZ107" s="163"/>
      <c r="UA107" s="139"/>
      <c r="UB107" s="143"/>
      <c r="UC107" s="163"/>
      <c r="UD107" s="139"/>
      <c r="UE107" s="143"/>
      <c r="UF107" s="163"/>
      <c r="UG107" s="191"/>
      <c r="UH107" s="164"/>
      <c r="UI107" s="163"/>
      <c r="UK107" s="165"/>
      <c r="UM107" s="139"/>
      <c r="UO107" s="190"/>
      <c r="UP107" s="141"/>
      <c r="UQ107" s="139"/>
      <c r="UR107" s="163"/>
      <c r="US107" s="163"/>
      <c r="UT107" s="139"/>
      <c r="UU107" s="143"/>
      <c r="UV107" s="163"/>
      <c r="UW107" s="139"/>
      <c r="UX107" s="143"/>
      <c r="UY107" s="163"/>
      <c r="UZ107" s="139"/>
      <c r="VA107" s="143"/>
      <c r="VB107" s="163"/>
      <c r="VC107" s="139"/>
      <c r="VD107" s="143"/>
      <c r="VE107" s="163"/>
      <c r="VF107" s="191"/>
      <c r="VG107" s="164"/>
      <c r="VH107" s="163"/>
      <c r="VJ107" s="165"/>
      <c r="VL107" s="139"/>
      <c r="VN107" s="190"/>
      <c r="VO107" s="141"/>
      <c r="VP107" s="139"/>
      <c r="VQ107" s="163"/>
      <c r="VR107" s="163"/>
      <c r="VS107" s="139"/>
      <c r="VT107" s="143"/>
      <c r="VU107" s="163"/>
      <c r="VV107" s="139"/>
      <c r="VW107" s="143"/>
      <c r="VX107" s="163"/>
      <c r="VY107" s="139"/>
      <c r="VZ107" s="143"/>
      <c r="WA107" s="163"/>
      <c r="WB107" s="139"/>
      <c r="WC107" s="143"/>
      <c r="WD107" s="163"/>
      <c r="WE107" s="191"/>
      <c r="WF107" s="164"/>
      <c r="WG107" s="163"/>
      <c r="WI107" s="165"/>
      <c r="WK107" s="139"/>
      <c r="WM107" s="190"/>
      <c r="WN107" s="141"/>
      <c r="WO107" s="139"/>
      <c r="WP107" s="163"/>
      <c r="WQ107" s="163"/>
      <c r="WR107" s="139"/>
      <c r="WS107" s="143"/>
      <c r="WT107" s="163"/>
      <c r="WU107" s="139"/>
      <c r="WV107" s="143"/>
      <c r="WW107" s="163"/>
      <c r="WX107" s="139"/>
      <c r="WY107" s="143"/>
      <c r="WZ107" s="163"/>
      <c r="XA107" s="139"/>
      <c r="XB107" s="143"/>
      <c r="XC107" s="163"/>
      <c r="XD107" s="191"/>
      <c r="XE107" s="164"/>
      <c r="XF107" s="163"/>
      <c r="XH107" s="165"/>
      <c r="XJ107" s="139"/>
      <c r="XL107" s="190"/>
      <c r="XM107" s="141"/>
      <c r="XN107" s="139"/>
      <c r="XO107" s="163"/>
      <c r="XP107" s="163"/>
      <c r="XQ107" s="139"/>
      <c r="XR107" s="143"/>
      <c r="XS107" s="163"/>
      <c r="XT107" s="139"/>
      <c r="XU107" s="143"/>
      <c r="XV107" s="163"/>
      <c r="XW107" s="139"/>
      <c r="XX107" s="143"/>
      <c r="XY107" s="163"/>
      <c r="XZ107" s="139"/>
      <c r="YA107" s="143"/>
      <c r="YB107" s="163"/>
      <c r="YC107" s="191"/>
      <c r="YD107" s="164"/>
      <c r="YE107" s="163"/>
      <c r="YG107" s="165"/>
      <c r="YI107" s="139"/>
      <c r="YK107" s="190"/>
      <c r="YL107" s="141"/>
      <c r="YM107" s="139"/>
      <c r="YN107" s="163"/>
      <c r="YO107" s="163"/>
      <c r="YP107" s="139"/>
      <c r="YQ107" s="143"/>
      <c r="YR107" s="163"/>
      <c r="YS107" s="139"/>
      <c r="YT107" s="143"/>
      <c r="YU107" s="163"/>
      <c r="YV107" s="139"/>
      <c r="YW107" s="143"/>
      <c r="YX107" s="163"/>
      <c r="YY107" s="139"/>
      <c r="YZ107" s="143"/>
      <c r="ZA107" s="163"/>
      <c r="ZB107" s="191"/>
      <c r="ZC107" s="164"/>
      <c r="ZD107" s="163"/>
      <c r="ZF107" s="165"/>
      <c r="ZH107" s="139"/>
      <c r="ZJ107" s="190"/>
      <c r="ZK107" s="141"/>
      <c r="ZL107" s="139"/>
      <c r="ZM107" s="163"/>
      <c r="ZN107" s="163"/>
      <c r="ZO107" s="139"/>
      <c r="ZP107" s="143"/>
      <c r="ZQ107" s="163"/>
      <c r="ZR107" s="139"/>
      <c r="ZS107" s="143"/>
      <c r="ZT107" s="163"/>
      <c r="ZU107" s="139"/>
      <c r="ZV107" s="143"/>
      <c r="ZW107" s="163"/>
      <c r="ZX107" s="139"/>
      <c r="ZY107" s="143"/>
      <c r="ZZ107" s="163"/>
      <c r="AAA107" s="191"/>
      <c r="AAB107" s="164"/>
      <c r="AAC107" s="163"/>
      <c r="AAE107" s="165"/>
      <c r="AAG107" s="139"/>
      <c r="AAI107" s="190"/>
      <c r="AAJ107" s="141"/>
      <c r="AAK107" s="139"/>
      <c r="AAL107" s="163"/>
      <c r="AAM107" s="163"/>
      <c r="AAN107" s="139"/>
      <c r="AAO107" s="143"/>
      <c r="AAP107" s="163"/>
      <c r="AAQ107" s="139"/>
      <c r="AAR107" s="143"/>
      <c r="AAS107" s="163"/>
      <c r="AAT107" s="139"/>
      <c r="AAU107" s="143"/>
      <c r="AAV107" s="163"/>
      <c r="AAW107" s="139"/>
      <c r="AAX107" s="143"/>
      <c r="AAY107" s="163"/>
      <c r="AAZ107" s="191"/>
      <c r="ABA107" s="164"/>
      <c r="ABB107" s="163"/>
      <c r="ABD107" s="165"/>
      <c r="ABF107" s="139"/>
      <c r="ABH107" s="190"/>
      <c r="ABI107" s="141"/>
      <c r="ABJ107" s="139"/>
      <c r="ABK107" s="163"/>
      <c r="ABL107" s="163"/>
      <c r="ABM107" s="139"/>
      <c r="ABN107" s="143"/>
      <c r="ABO107" s="163"/>
      <c r="ABP107" s="139"/>
      <c r="ABQ107" s="143"/>
      <c r="ABR107" s="163"/>
      <c r="ABS107" s="139"/>
      <c r="ABT107" s="143"/>
      <c r="ABU107" s="163"/>
      <c r="ABV107" s="139"/>
      <c r="ABW107" s="143"/>
      <c r="ABX107" s="163"/>
      <c r="ABY107" s="191"/>
      <c r="ABZ107" s="164"/>
      <c r="ACA107" s="163"/>
      <c r="ACC107" s="165"/>
      <c r="ACE107" s="139"/>
      <c r="ACG107" s="190"/>
      <c r="ACH107" s="141"/>
      <c r="ACI107" s="139"/>
      <c r="ACJ107" s="163"/>
      <c r="ACK107" s="163"/>
      <c r="ACL107" s="139"/>
      <c r="ACM107" s="143"/>
      <c r="ACN107" s="163"/>
      <c r="ACO107" s="139"/>
      <c r="ACP107" s="143"/>
      <c r="ACQ107" s="163"/>
      <c r="ACR107" s="139"/>
      <c r="ACS107" s="143"/>
      <c r="ACT107" s="163"/>
      <c r="ACU107" s="139"/>
      <c r="ACV107" s="143"/>
      <c r="ACW107" s="163"/>
      <c r="ACX107" s="191"/>
      <c r="ACY107" s="164"/>
      <c r="ACZ107" s="163"/>
      <c r="ADB107" s="165"/>
      <c r="ADD107" s="139"/>
      <c r="ADF107" s="190"/>
      <c r="ADG107" s="141"/>
      <c r="ADH107" s="139"/>
      <c r="ADI107" s="163"/>
      <c r="ADJ107" s="163"/>
      <c r="ADK107" s="139"/>
      <c r="ADL107" s="143"/>
      <c r="ADM107" s="163"/>
      <c r="ADN107" s="139"/>
      <c r="ADO107" s="143"/>
      <c r="ADP107" s="163"/>
      <c r="ADQ107" s="139"/>
      <c r="ADR107" s="143"/>
      <c r="ADS107" s="163"/>
      <c r="ADT107" s="139"/>
      <c r="ADU107" s="143"/>
      <c r="ADV107" s="163"/>
      <c r="ADW107" s="191"/>
      <c r="ADX107" s="164"/>
      <c r="ADY107" s="163"/>
      <c r="AEA107" s="165"/>
      <c r="AEC107" s="139"/>
      <c r="AEE107" s="190"/>
      <c r="AEF107" s="141"/>
      <c r="AEG107" s="139"/>
      <c r="AEH107" s="163"/>
      <c r="AEI107" s="163"/>
      <c r="AEJ107" s="139"/>
      <c r="AEK107" s="143"/>
      <c r="AEL107" s="163"/>
      <c r="AEM107" s="139"/>
      <c r="AEN107" s="143"/>
      <c r="AEO107" s="163"/>
      <c r="AEP107" s="139"/>
      <c r="AEQ107" s="143"/>
      <c r="AER107" s="163"/>
      <c r="AES107" s="139"/>
      <c r="AET107" s="143"/>
      <c r="AEU107" s="163"/>
      <c r="AEV107" s="191"/>
      <c r="AEW107" s="164"/>
      <c r="AEX107" s="163"/>
      <c r="AEZ107" s="165"/>
      <c r="AFB107" s="139"/>
      <c r="AFD107" s="190"/>
      <c r="AFE107" s="141"/>
      <c r="AFF107" s="139"/>
      <c r="AFG107" s="163"/>
      <c r="AFH107" s="163"/>
      <c r="AFI107" s="139"/>
      <c r="AFJ107" s="143"/>
      <c r="AFK107" s="163"/>
      <c r="AFL107" s="139"/>
      <c r="AFM107" s="143"/>
      <c r="AFN107" s="163"/>
      <c r="AFO107" s="139"/>
      <c r="AFP107" s="143"/>
      <c r="AFQ107" s="163"/>
      <c r="AFR107" s="139"/>
      <c r="AFS107" s="143"/>
      <c r="AFT107" s="163"/>
      <c r="AFU107" s="191"/>
      <c r="AFV107" s="164"/>
      <c r="AFW107" s="163"/>
      <c r="AFY107" s="165"/>
      <c r="AGA107" s="139"/>
      <c r="AGC107" s="190"/>
      <c r="AGD107" s="141"/>
      <c r="AGE107" s="139"/>
      <c r="AGF107" s="163"/>
      <c r="AGG107" s="163"/>
      <c r="AGH107" s="139"/>
      <c r="AGI107" s="143"/>
      <c r="AGJ107" s="163"/>
      <c r="AGK107" s="139"/>
      <c r="AGL107" s="143"/>
      <c r="AGM107" s="163"/>
      <c r="AGN107" s="139"/>
      <c r="AGO107" s="143"/>
      <c r="AGP107" s="163"/>
      <c r="AGQ107" s="139"/>
      <c r="AGR107" s="143"/>
      <c r="AGS107" s="163"/>
      <c r="AGT107" s="191"/>
      <c r="AGU107" s="164"/>
      <c r="AGV107" s="163"/>
      <c r="AGX107" s="165"/>
      <c r="AGZ107" s="139"/>
      <c r="AHB107" s="190"/>
      <c r="AHC107" s="141"/>
      <c r="AHD107" s="139"/>
      <c r="AHE107" s="163"/>
      <c r="AHF107" s="163"/>
      <c r="AHG107" s="139"/>
      <c r="AHH107" s="143"/>
      <c r="AHI107" s="163"/>
      <c r="AHJ107" s="139"/>
      <c r="AHK107" s="143"/>
      <c r="AHL107" s="163"/>
      <c r="AHM107" s="139"/>
      <c r="AHN107" s="143"/>
      <c r="AHO107" s="163"/>
      <c r="AHP107" s="139"/>
      <c r="AHQ107" s="143"/>
      <c r="AHR107" s="163"/>
      <c r="AHS107" s="191"/>
      <c r="AHT107" s="164"/>
      <c r="AHU107" s="163"/>
      <c r="AHW107" s="165"/>
      <c r="AHY107" s="139"/>
      <c r="AIA107" s="190"/>
      <c r="AIB107" s="141"/>
      <c r="AIC107" s="139"/>
      <c r="AID107" s="163"/>
      <c r="AIE107" s="163"/>
      <c r="AIF107" s="139"/>
      <c r="AIG107" s="143"/>
      <c r="AIH107" s="163"/>
      <c r="AII107" s="139"/>
      <c r="AIJ107" s="143"/>
      <c r="AIK107" s="163"/>
      <c r="AIL107" s="139"/>
      <c r="AIM107" s="143"/>
      <c r="AIN107" s="163"/>
      <c r="AIO107" s="139"/>
      <c r="AIP107" s="143"/>
      <c r="AIQ107" s="163"/>
      <c r="AIR107" s="191"/>
      <c r="AIS107" s="164"/>
      <c r="AIT107" s="163"/>
      <c r="AIV107" s="165"/>
      <c r="AIX107" s="139"/>
      <c r="AIZ107" s="190"/>
      <c r="AJA107" s="141"/>
      <c r="AJB107" s="139"/>
      <c r="AJC107" s="163"/>
      <c r="AJD107" s="163"/>
      <c r="AJE107" s="139"/>
      <c r="AJF107" s="143"/>
      <c r="AJG107" s="163"/>
      <c r="AJH107" s="139"/>
      <c r="AJI107" s="143"/>
      <c r="AJJ107" s="163"/>
      <c r="AJK107" s="139"/>
      <c r="AJL107" s="143"/>
      <c r="AJM107" s="163"/>
      <c r="AJN107" s="139"/>
      <c r="AJO107" s="143"/>
      <c r="AJP107" s="163"/>
      <c r="AJQ107" s="191"/>
      <c r="AJR107" s="164"/>
      <c r="AJS107" s="163"/>
      <c r="AJU107" s="165"/>
      <c r="AJW107" s="139"/>
      <c r="AJY107" s="190"/>
      <c r="AJZ107" s="141"/>
      <c r="AKA107" s="139"/>
      <c r="AKB107" s="163"/>
      <c r="AKC107" s="163"/>
      <c r="AKD107" s="139"/>
      <c r="AKE107" s="143"/>
      <c r="AKF107" s="163"/>
      <c r="AKG107" s="139"/>
      <c r="AKH107" s="143"/>
      <c r="AKI107" s="163"/>
      <c r="AKJ107" s="139"/>
      <c r="AKK107" s="143"/>
      <c r="AKL107" s="163"/>
      <c r="AKM107" s="139"/>
      <c r="AKN107" s="143"/>
      <c r="AKO107" s="163"/>
      <c r="AKP107" s="191"/>
      <c r="AKQ107" s="164"/>
      <c r="AKR107" s="163"/>
      <c r="AKT107" s="165"/>
      <c r="AKV107" s="139"/>
      <c r="AKX107" s="190"/>
      <c r="AKY107" s="141"/>
      <c r="AKZ107" s="139"/>
      <c r="ALA107" s="163"/>
      <c r="ALB107" s="163"/>
      <c r="ALC107" s="139"/>
      <c r="ALD107" s="143"/>
      <c r="ALE107" s="163"/>
      <c r="ALF107" s="139"/>
      <c r="ALG107" s="143"/>
      <c r="ALH107" s="163"/>
      <c r="ALI107" s="139"/>
      <c r="ALJ107" s="143"/>
      <c r="ALK107" s="163"/>
      <c r="ALL107" s="139"/>
      <c r="ALM107" s="143"/>
      <c r="ALN107" s="163"/>
      <c r="ALO107" s="191"/>
      <c r="ALP107" s="164"/>
      <c r="ALQ107" s="163"/>
      <c r="ALS107" s="165"/>
      <c r="ALU107" s="139"/>
      <c r="ALW107" s="190"/>
      <c r="ALX107" s="141"/>
      <c r="ALY107" s="139"/>
      <c r="ALZ107" s="163"/>
      <c r="AMA107" s="163"/>
      <c r="AMB107" s="139"/>
      <c r="AMC107" s="143"/>
      <c r="AMD107" s="163"/>
      <c r="AME107" s="139"/>
      <c r="AMF107" s="143"/>
      <c r="AMG107" s="163"/>
      <c r="AMH107" s="139"/>
      <c r="AMI107" s="143"/>
      <c r="AMJ107" s="163"/>
      <c r="AMK107" s="139"/>
      <c r="AML107" s="143"/>
      <c r="AMM107" s="163"/>
      <c r="AMN107" s="191"/>
      <c r="AMO107" s="164"/>
      <c r="AMP107" s="163"/>
      <c r="AMR107" s="165"/>
      <c r="AMT107" s="139"/>
      <c r="AMV107" s="190"/>
      <c r="AMW107" s="141"/>
      <c r="AMX107" s="139"/>
      <c r="AMY107" s="163"/>
      <c r="AMZ107" s="163"/>
      <c r="ANA107" s="139"/>
      <c r="ANB107" s="143"/>
      <c r="ANC107" s="163"/>
      <c r="AND107" s="139"/>
      <c r="ANE107" s="143"/>
      <c r="ANF107" s="163"/>
      <c r="ANG107" s="139"/>
      <c r="ANH107" s="143"/>
      <c r="ANI107" s="163"/>
      <c r="ANJ107" s="139"/>
      <c r="ANK107" s="143"/>
      <c r="ANL107" s="163"/>
      <c r="ANM107" s="191"/>
      <c r="ANN107" s="164"/>
      <c r="ANO107" s="163"/>
      <c r="ANQ107" s="165"/>
      <c r="ANS107" s="139"/>
      <c r="ANU107" s="190"/>
      <c r="ANV107" s="141"/>
      <c r="ANW107" s="139"/>
      <c r="ANX107" s="163"/>
      <c r="ANY107" s="163"/>
      <c r="ANZ107" s="139"/>
      <c r="AOA107" s="143"/>
      <c r="AOB107" s="163"/>
      <c r="AOC107" s="139"/>
      <c r="AOD107" s="143"/>
      <c r="AOE107" s="163"/>
      <c r="AOF107" s="139"/>
      <c r="AOG107" s="143"/>
      <c r="AOH107" s="163"/>
      <c r="AOI107" s="139"/>
      <c r="AOJ107" s="143"/>
      <c r="AOK107" s="163"/>
      <c r="AOL107" s="191"/>
      <c r="AOM107" s="164"/>
      <c r="AON107" s="163"/>
      <c r="AOP107" s="165"/>
      <c r="AOR107" s="139"/>
      <c r="AOT107" s="190"/>
      <c r="AOU107" s="141"/>
      <c r="AOV107" s="139"/>
      <c r="AOW107" s="163"/>
      <c r="AOX107" s="163"/>
      <c r="AOY107" s="139"/>
      <c r="AOZ107" s="143"/>
      <c r="APA107" s="163"/>
      <c r="APB107" s="139"/>
      <c r="APC107" s="143"/>
      <c r="APD107" s="163"/>
      <c r="APE107" s="139"/>
      <c r="APF107" s="143"/>
      <c r="APG107" s="163"/>
      <c r="APH107" s="139"/>
      <c r="API107" s="143"/>
      <c r="APJ107" s="163"/>
      <c r="APK107" s="191"/>
      <c r="APL107" s="164"/>
      <c r="APM107" s="163"/>
      <c r="APO107" s="165"/>
      <c r="APQ107" s="139"/>
      <c r="APS107" s="190"/>
      <c r="APT107" s="141"/>
      <c r="APU107" s="139"/>
      <c r="APV107" s="163"/>
      <c r="APW107" s="163"/>
      <c r="APX107" s="139"/>
      <c r="APY107" s="143"/>
      <c r="APZ107" s="163"/>
      <c r="AQA107" s="139"/>
      <c r="AQB107" s="143"/>
      <c r="AQC107" s="163"/>
      <c r="AQD107" s="139"/>
      <c r="AQE107" s="143"/>
      <c r="AQF107" s="163"/>
      <c r="AQG107" s="139"/>
      <c r="AQH107" s="143"/>
      <c r="AQI107" s="163"/>
      <c r="AQJ107" s="191"/>
      <c r="AQK107" s="164"/>
      <c r="AQL107" s="163"/>
      <c r="AQN107" s="165"/>
      <c r="AQP107" s="139"/>
      <c r="AQR107" s="190"/>
      <c r="AQS107" s="141"/>
      <c r="AQT107" s="139"/>
      <c r="AQU107" s="163"/>
      <c r="AQV107" s="163"/>
      <c r="AQW107" s="139"/>
      <c r="AQX107" s="143"/>
      <c r="AQY107" s="163"/>
      <c r="AQZ107" s="139"/>
      <c r="ARA107" s="143"/>
      <c r="ARB107" s="163"/>
      <c r="ARC107" s="139"/>
      <c r="ARD107" s="143"/>
      <c r="ARE107" s="163"/>
      <c r="ARF107" s="139"/>
      <c r="ARG107" s="143"/>
      <c r="ARH107" s="163"/>
      <c r="ARI107" s="191"/>
      <c r="ARJ107" s="164"/>
      <c r="ARK107" s="163"/>
      <c r="ARM107" s="165"/>
      <c r="ARO107" s="139"/>
      <c r="ARQ107" s="190"/>
      <c r="ARR107" s="141"/>
      <c r="ARS107" s="139"/>
      <c r="ART107" s="163"/>
      <c r="ARU107" s="163"/>
      <c r="ARV107" s="139"/>
      <c r="ARW107" s="143"/>
      <c r="ARX107" s="163"/>
      <c r="ARY107" s="139"/>
      <c r="ARZ107" s="143"/>
      <c r="ASA107" s="163"/>
      <c r="ASB107" s="139"/>
      <c r="ASC107" s="143"/>
      <c r="ASD107" s="163"/>
      <c r="ASE107" s="139"/>
      <c r="ASF107" s="143"/>
      <c r="ASG107" s="163"/>
      <c r="ASH107" s="191"/>
      <c r="ASI107" s="164"/>
      <c r="ASJ107" s="163"/>
      <c r="ASL107" s="165"/>
      <c r="ASN107" s="139"/>
      <c r="ASP107" s="190"/>
      <c r="ASQ107" s="141"/>
      <c r="ASR107" s="139"/>
      <c r="ASS107" s="163"/>
      <c r="AST107" s="163"/>
      <c r="ASU107" s="139"/>
      <c r="ASV107" s="143"/>
      <c r="ASW107" s="163"/>
      <c r="ASX107" s="139"/>
      <c r="ASY107" s="143"/>
      <c r="ASZ107" s="163"/>
      <c r="ATA107" s="139"/>
      <c r="ATB107" s="143"/>
      <c r="ATC107" s="163"/>
      <c r="ATD107" s="139"/>
      <c r="ATE107" s="143"/>
      <c r="ATF107" s="163"/>
      <c r="ATG107" s="191"/>
      <c r="ATH107" s="164"/>
      <c r="ATI107" s="163"/>
      <c r="ATK107" s="165"/>
      <c r="ATM107" s="139"/>
      <c r="ATO107" s="190"/>
      <c r="ATP107" s="141"/>
      <c r="ATQ107" s="139"/>
      <c r="ATR107" s="163"/>
      <c r="ATS107" s="163"/>
      <c r="ATT107" s="139"/>
      <c r="ATU107" s="143"/>
      <c r="ATV107" s="163"/>
      <c r="ATW107" s="139"/>
      <c r="ATX107" s="143"/>
      <c r="ATY107" s="163"/>
      <c r="ATZ107" s="139"/>
      <c r="AUA107" s="143"/>
      <c r="AUB107" s="163"/>
      <c r="AUC107" s="139"/>
      <c r="AUD107" s="143"/>
      <c r="AUE107" s="163"/>
      <c r="AUF107" s="191"/>
      <c r="AUG107" s="164"/>
      <c r="AUH107" s="163"/>
      <c r="AUJ107" s="165"/>
      <c r="AUL107" s="139"/>
      <c r="AUN107" s="190"/>
      <c r="AUO107" s="141"/>
      <c r="AUP107" s="139"/>
      <c r="AUQ107" s="163"/>
      <c r="AUR107" s="163"/>
      <c r="AUS107" s="139"/>
      <c r="AUT107" s="143"/>
      <c r="AUU107" s="163"/>
      <c r="AUV107" s="139"/>
      <c r="AUW107" s="143"/>
      <c r="AUX107" s="163"/>
      <c r="AUY107" s="139"/>
      <c r="AUZ107" s="143"/>
      <c r="AVA107" s="163"/>
      <c r="AVB107" s="139"/>
      <c r="AVC107" s="143"/>
      <c r="AVD107" s="163"/>
      <c r="AVE107" s="191"/>
      <c r="AVF107" s="164"/>
      <c r="AVG107" s="163"/>
      <c r="AVI107" s="165"/>
      <c r="AVK107" s="139"/>
      <c r="AVM107" s="190"/>
      <c r="AVN107" s="141"/>
      <c r="AVO107" s="139"/>
      <c r="AVP107" s="163"/>
      <c r="AVQ107" s="163"/>
      <c r="AVR107" s="139"/>
      <c r="AVS107" s="143"/>
      <c r="AVT107" s="163"/>
      <c r="AVU107" s="139"/>
      <c r="AVV107" s="143"/>
      <c r="AVW107" s="163"/>
      <c r="AVX107" s="139"/>
      <c r="AVY107" s="143"/>
      <c r="AVZ107" s="163"/>
      <c r="AWA107" s="139"/>
      <c r="AWB107" s="143"/>
      <c r="AWC107" s="163"/>
      <c r="AWD107" s="191"/>
      <c r="AWE107" s="164"/>
      <c r="AWF107" s="163"/>
      <c r="AWH107" s="165"/>
      <c r="AWJ107" s="139"/>
      <c r="AWL107" s="190"/>
      <c r="AWM107" s="141"/>
      <c r="AWN107" s="139"/>
      <c r="AWO107" s="163"/>
      <c r="AWP107" s="163"/>
      <c r="AWQ107" s="139"/>
      <c r="AWR107" s="143"/>
      <c r="AWS107" s="163"/>
      <c r="AWT107" s="139"/>
      <c r="AWU107" s="143"/>
      <c r="AWV107" s="163"/>
      <c r="AWW107" s="139"/>
      <c r="AWX107" s="143"/>
      <c r="AWY107" s="163"/>
      <c r="AWZ107" s="139"/>
      <c r="AXA107" s="143"/>
      <c r="AXB107" s="163"/>
      <c r="AXC107" s="191"/>
      <c r="AXD107" s="164"/>
      <c r="AXE107" s="163"/>
      <c r="AXG107" s="165"/>
      <c r="AXI107" s="139"/>
      <c r="AXK107" s="190"/>
      <c r="AXL107" s="141"/>
      <c r="AXM107" s="139"/>
      <c r="AXN107" s="163"/>
      <c r="AXO107" s="163"/>
      <c r="AXP107" s="139"/>
      <c r="AXQ107" s="143"/>
      <c r="AXR107" s="163"/>
      <c r="AXS107" s="139"/>
      <c r="AXT107" s="143"/>
      <c r="AXU107" s="163"/>
      <c r="AXV107" s="139"/>
      <c r="AXW107" s="143"/>
      <c r="AXX107" s="163"/>
      <c r="AXY107" s="139"/>
      <c r="AXZ107" s="143"/>
      <c r="AYA107" s="163"/>
      <c r="AYB107" s="191"/>
      <c r="AYC107" s="164"/>
      <c r="AYD107" s="163"/>
      <c r="AYF107" s="165"/>
      <c r="AYH107" s="139"/>
      <c r="AYJ107" s="190"/>
      <c r="AYK107" s="141"/>
      <c r="AYL107" s="139"/>
      <c r="AYM107" s="163"/>
      <c r="AYN107" s="163"/>
      <c r="AYO107" s="139"/>
      <c r="AYP107" s="143"/>
      <c r="AYQ107" s="163"/>
      <c r="AYR107" s="139"/>
      <c r="AYS107" s="143"/>
      <c r="AYT107" s="163"/>
      <c r="AYU107" s="139"/>
      <c r="AYV107" s="143"/>
      <c r="AYW107" s="163"/>
      <c r="AYX107" s="139"/>
      <c r="AYY107" s="143"/>
      <c r="AYZ107" s="163"/>
      <c r="AZA107" s="191"/>
      <c r="AZB107" s="164"/>
      <c r="AZC107" s="163"/>
      <c r="AZE107" s="165"/>
      <c r="AZG107" s="139"/>
      <c r="AZI107" s="190"/>
      <c r="AZJ107" s="141"/>
      <c r="AZK107" s="139"/>
      <c r="AZL107" s="163"/>
      <c r="AZM107" s="163"/>
      <c r="AZN107" s="139"/>
      <c r="AZO107" s="143"/>
      <c r="AZP107" s="163"/>
      <c r="AZQ107" s="139"/>
      <c r="AZR107" s="143"/>
      <c r="AZS107" s="163"/>
      <c r="AZT107" s="139"/>
      <c r="AZU107" s="143"/>
      <c r="AZV107" s="163"/>
      <c r="AZW107" s="139"/>
      <c r="AZX107" s="143"/>
      <c r="AZY107" s="163"/>
      <c r="AZZ107" s="191"/>
      <c r="BAA107" s="164"/>
      <c r="BAB107" s="163"/>
      <c r="BAD107" s="165"/>
      <c r="BAF107" s="139"/>
      <c r="BAH107" s="190"/>
      <c r="BAI107" s="141"/>
      <c r="BAJ107" s="139"/>
      <c r="BAK107" s="163"/>
      <c r="BAL107" s="163"/>
      <c r="BAM107" s="139"/>
      <c r="BAN107" s="143"/>
      <c r="BAO107" s="163"/>
      <c r="BAP107" s="139"/>
      <c r="BAQ107" s="143"/>
      <c r="BAR107" s="163"/>
      <c r="BAS107" s="139"/>
      <c r="BAT107" s="143"/>
      <c r="BAU107" s="163"/>
      <c r="BAV107" s="139"/>
      <c r="BAW107" s="143"/>
      <c r="BAX107" s="163"/>
      <c r="BAY107" s="191"/>
      <c r="BAZ107" s="164"/>
      <c r="BBA107" s="163"/>
      <c r="BBC107" s="165"/>
      <c r="BBE107" s="139"/>
      <c r="BBG107" s="190"/>
      <c r="BBH107" s="141"/>
      <c r="BBI107" s="139"/>
      <c r="BBJ107" s="163"/>
      <c r="BBK107" s="163"/>
      <c r="BBL107" s="139"/>
      <c r="BBM107" s="143"/>
      <c r="BBN107" s="163"/>
      <c r="BBO107" s="139"/>
      <c r="BBP107" s="143"/>
      <c r="BBQ107" s="163"/>
      <c r="BBR107" s="139"/>
      <c r="BBS107" s="143"/>
      <c r="BBT107" s="163"/>
      <c r="BBU107" s="139"/>
      <c r="BBV107" s="143"/>
      <c r="BBW107" s="163"/>
      <c r="BBX107" s="191"/>
      <c r="BBY107" s="164"/>
      <c r="BBZ107" s="163"/>
      <c r="BCB107" s="165"/>
      <c r="BCD107" s="139"/>
      <c r="BCF107" s="190"/>
      <c r="BCG107" s="141"/>
      <c r="BCH107" s="139"/>
      <c r="BCI107" s="163"/>
      <c r="BCJ107" s="163"/>
      <c r="BCK107" s="139"/>
      <c r="BCL107" s="143"/>
      <c r="BCM107" s="163"/>
      <c r="BCN107" s="139"/>
      <c r="BCO107" s="143"/>
      <c r="BCP107" s="163"/>
      <c r="BCQ107" s="139"/>
      <c r="BCR107" s="143"/>
      <c r="BCS107" s="163"/>
      <c r="BCT107" s="139"/>
      <c r="BCU107" s="143"/>
      <c r="BCV107" s="163"/>
      <c r="BCW107" s="191"/>
      <c r="BCX107" s="164"/>
      <c r="BCY107" s="163"/>
      <c r="BDA107" s="165"/>
      <c r="BDC107" s="139"/>
      <c r="BDE107" s="190"/>
      <c r="BDF107" s="141"/>
      <c r="BDG107" s="139"/>
      <c r="BDH107" s="163"/>
      <c r="BDI107" s="163"/>
      <c r="BDJ107" s="139"/>
      <c r="BDK107" s="143"/>
      <c r="BDL107" s="163"/>
      <c r="BDM107" s="139"/>
      <c r="BDN107" s="143"/>
      <c r="BDO107" s="163"/>
      <c r="BDP107" s="139"/>
      <c r="BDQ107" s="143"/>
      <c r="BDR107" s="163"/>
      <c r="BDS107" s="139"/>
      <c r="BDT107" s="143"/>
      <c r="BDU107" s="163"/>
      <c r="BDV107" s="191"/>
      <c r="BDW107" s="164"/>
      <c r="BDX107" s="163"/>
      <c r="BDZ107" s="165"/>
      <c r="BEB107" s="139"/>
      <c r="BED107" s="190"/>
      <c r="BEE107" s="141"/>
      <c r="BEF107" s="139"/>
      <c r="BEG107" s="163"/>
      <c r="BEH107" s="163"/>
      <c r="BEI107" s="139"/>
      <c r="BEJ107" s="143"/>
      <c r="BEK107" s="163"/>
      <c r="BEL107" s="139"/>
      <c r="BEM107" s="143"/>
      <c r="BEN107" s="163"/>
      <c r="BEO107" s="139"/>
      <c r="BEP107" s="143"/>
      <c r="BEQ107" s="163"/>
      <c r="BER107" s="139"/>
      <c r="BES107" s="143"/>
      <c r="BET107" s="163"/>
      <c r="BEU107" s="191"/>
      <c r="BEV107" s="164"/>
      <c r="BEW107" s="163"/>
      <c r="BEY107" s="165"/>
      <c r="BFA107" s="139"/>
      <c r="BFC107" s="190"/>
      <c r="BFD107" s="141"/>
      <c r="BFE107" s="139"/>
      <c r="BFF107" s="163"/>
      <c r="BFG107" s="163"/>
      <c r="BFH107" s="139"/>
      <c r="BFI107" s="143"/>
      <c r="BFJ107" s="163"/>
      <c r="BFK107" s="139"/>
      <c r="BFL107" s="143"/>
      <c r="BFM107" s="163"/>
      <c r="BFN107" s="139"/>
      <c r="BFO107" s="143"/>
      <c r="BFP107" s="163"/>
      <c r="BFQ107" s="139"/>
      <c r="BFR107" s="143"/>
      <c r="BFS107" s="163"/>
      <c r="BFT107" s="191"/>
      <c r="BFU107" s="164"/>
      <c r="BFV107" s="163"/>
      <c r="BFX107" s="165"/>
      <c r="BFZ107" s="139"/>
      <c r="BGB107" s="190"/>
      <c r="BGC107" s="141"/>
      <c r="BGD107" s="139"/>
      <c r="BGE107" s="163"/>
      <c r="BGF107" s="163"/>
      <c r="BGG107" s="139"/>
      <c r="BGH107" s="143"/>
      <c r="BGI107" s="163"/>
      <c r="BGJ107" s="139"/>
      <c r="BGK107" s="143"/>
      <c r="BGL107" s="163"/>
      <c r="BGM107" s="139"/>
      <c r="BGN107" s="143"/>
      <c r="BGO107" s="163"/>
      <c r="BGP107" s="139"/>
      <c r="BGQ107" s="143"/>
      <c r="BGR107" s="163"/>
      <c r="BGS107" s="191"/>
      <c r="BGT107" s="164"/>
      <c r="BGU107" s="163"/>
      <c r="BGW107" s="165"/>
      <c r="BGY107" s="139"/>
      <c r="BHA107" s="190"/>
      <c r="BHB107" s="141"/>
      <c r="BHC107" s="139"/>
      <c r="BHD107" s="163"/>
      <c r="BHE107" s="163"/>
      <c r="BHF107" s="139"/>
      <c r="BHG107" s="143"/>
      <c r="BHH107" s="163"/>
      <c r="BHI107" s="139"/>
      <c r="BHJ107" s="143"/>
      <c r="BHK107" s="163"/>
      <c r="BHL107" s="139"/>
      <c r="BHM107" s="143"/>
      <c r="BHN107" s="163"/>
      <c r="BHO107" s="139"/>
      <c r="BHP107" s="143"/>
      <c r="BHQ107" s="163"/>
      <c r="BHR107" s="191"/>
      <c r="BHS107" s="164"/>
      <c r="BHT107" s="163"/>
      <c r="BHV107" s="165"/>
      <c r="BHX107" s="139"/>
      <c r="BHZ107" s="190"/>
      <c r="BIA107" s="141"/>
      <c r="BIB107" s="139"/>
      <c r="BIC107" s="163"/>
      <c r="BID107" s="163"/>
      <c r="BIE107" s="139"/>
      <c r="BIF107" s="143"/>
      <c r="BIG107" s="163"/>
      <c r="BIH107" s="139"/>
      <c r="BII107" s="143"/>
      <c r="BIJ107" s="163"/>
      <c r="BIK107" s="139"/>
      <c r="BIL107" s="143"/>
      <c r="BIM107" s="163"/>
      <c r="BIN107" s="139"/>
      <c r="BIO107" s="143"/>
      <c r="BIP107" s="163"/>
      <c r="BIQ107" s="191"/>
      <c r="BIR107" s="164"/>
      <c r="BIS107" s="163"/>
      <c r="BIU107" s="165"/>
      <c r="BIW107" s="139"/>
      <c r="BIY107" s="190"/>
      <c r="BIZ107" s="141"/>
      <c r="BJA107" s="139"/>
      <c r="BJB107" s="163"/>
      <c r="BJC107" s="163"/>
      <c r="BJD107" s="139"/>
      <c r="BJE107" s="143"/>
      <c r="BJF107" s="163"/>
      <c r="BJG107" s="139"/>
      <c r="BJH107" s="143"/>
      <c r="BJI107" s="163"/>
      <c r="BJJ107" s="139"/>
      <c r="BJK107" s="143"/>
      <c r="BJL107" s="163"/>
      <c r="BJM107" s="139"/>
      <c r="BJN107" s="143"/>
      <c r="BJO107" s="163"/>
      <c r="BJP107" s="191"/>
      <c r="BJQ107" s="164"/>
      <c r="BJR107" s="163"/>
      <c r="BJT107" s="165"/>
      <c r="BJV107" s="139"/>
      <c r="BJX107" s="190"/>
      <c r="BJY107" s="141"/>
      <c r="BJZ107" s="139"/>
      <c r="BKA107" s="163"/>
      <c r="BKB107" s="163"/>
      <c r="BKC107" s="139"/>
      <c r="BKD107" s="143"/>
      <c r="BKE107" s="163"/>
      <c r="BKF107" s="139"/>
      <c r="BKG107" s="143"/>
      <c r="BKH107" s="163"/>
      <c r="BKI107" s="139"/>
      <c r="BKJ107" s="143"/>
      <c r="BKK107" s="163"/>
      <c r="BKL107" s="139"/>
      <c r="BKM107" s="143"/>
      <c r="BKN107" s="163"/>
      <c r="BKO107" s="191"/>
      <c r="BKP107" s="164"/>
      <c r="BKQ107" s="163"/>
      <c r="BKS107" s="165"/>
      <c r="BKU107" s="139"/>
      <c r="BKW107" s="190"/>
      <c r="BKX107" s="141"/>
      <c r="BKY107" s="139"/>
      <c r="BKZ107" s="163"/>
      <c r="BLA107" s="163"/>
      <c r="BLB107" s="139"/>
      <c r="BLC107" s="143"/>
      <c r="BLD107" s="163"/>
      <c r="BLE107" s="139"/>
      <c r="BLF107" s="143"/>
      <c r="BLG107" s="163"/>
      <c r="BLH107" s="139"/>
      <c r="BLI107" s="143"/>
      <c r="BLJ107" s="163"/>
      <c r="BLK107" s="139"/>
      <c r="BLL107" s="143"/>
      <c r="BLM107" s="163"/>
      <c r="BLN107" s="191"/>
      <c r="BLO107" s="164"/>
      <c r="BLP107" s="163"/>
      <c r="BLR107" s="165"/>
      <c r="BLT107" s="139"/>
      <c r="BLV107" s="190"/>
      <c r="BLW107" s="141"/>
      <c r="BLX107" s="139"/>
      <c r="BLY107" s="163"/>
      <c r="BLZ107" s="163"/>
      <c r="BMA107" s="139"/>
      <c r="BMB107" s="143"/>
      <c r="BMC107" s="163"/>
      <c r="BMD107" s="139"/>
      <c r="BME107" s="143"/>
      <c r="BMF107" s="163"/>
      <c r="BMG107" s="139"/>
      <c r="BMH107" s="143"/>
      <c r="BMI107" s="163"/>
      <c r="BMJ107" s="139"/>
      <c r="BMK107" s="143"/>
      <c r="BML107" s="163"/>
      <c r="BMM107" s="191"/>
      <c r="BMN107" s="164"/>
      <c r="BMO107" s="163"/>
      <c r="BMQ107" s="165"/>
      <c r="BMS107" s="139"/>
      <c r="BMU107" s="190"/>
      <c r="BMV107" s="141"/>
      <c r="BMW107" s="139"/>
      <c r="BMX107" s="163"/>
      <c r="BMY107" s="163"/>
      <c r="BMZ107" s="139"/>
      <c r="BNA107" s="143"/>
      <c r="BNB107" s="163"/>
      <c r="BNC107" s="139"/>
      <c r="BND107" s="143"/>
      <c r="BNE107" s="163"/>
      <c r="BNF107" s="139"/>
      <c r="BNG107" s="143"/>
      <c r="BNH107" s="163"/>
      <c r="BNI107" s="139"/>
      <c r="BNJ107" s="143"/>
      <c r="BNK107" s="163"/>
      <c r="BNL107" s="191"/>
      <c r="BNM107" s="164"/>
      <c r="BNN107" s="163"/>
      <c r="BNP107" s="165"/>
      <c r="BNR107" s="139"/>
      <c r="BNT107" s="190"/>
      <c r="BNU107" s="141"/>
      <c r="BNV107" s="139"/>
      <c r="BNW107" s="163"/>
      <c r="BNX107" s="163"/>
      <c r="BNY107" s="139"/>
      <c r="BNZ107" s="143"/>
      <c r="BOA107" s="163"/>
      <c r="BOB107" s="139"/>
      <c r="BOC107" s="143"/>
      <c r="BOD107" s="163"/>
      <c r="BOE107" s="139"/>
      <c r="BOF107" s="143"/>
      <c r="BOG107" s="163"/>
      <c r="BOH107" s="139"/>
      <c r="BOI107" s="143"/>
      <c r="BOJ107" s="163"/>
      <c r="BOK107" s="191"/>
      <c r="BOL107" s="164"/>
      <c r="BOM107" s="163"/>
      <c r="BOO107" s="165"/>
      <c r="BOQ107" s="139"/>
      <c r="BOS107" s="190"/>
      <c r="BOT107" s="141"/>
      <c r="BOU107" s="139"/>
      <c r="BOV107" s="163"/>
      <c r="BOW107" s="163"/>
      <c r="BOX107" s="139"/>
      <c r="BOY107" s="143"/>
      <c r="BOZ107" s="163"/>
      <c r="BPA107" s="139"/>
      <c r="BPB107" s="143"/>
      <c r="BPC107" s="163"/>
      <c r="BPD107" s="139"/>
      <c r="BPE107" s="143"/>
      <c r="BPF107" s="163"/>
      <c r="BPG107" s="139"/>
      <c r="BPH107" s="143"/>
      <c r="BPI107" s="163"/>
      <c r="BPJ107" s="191"/>
      <c r="BPK107" s="164"/>
      <c r="BPL107" s="163"/>
      <c r="BPN107" s="165"/>
      <c r="BPP107" s="139"/>
      <c r="BPR107" s="190"/>
      <c r="BPS107" s="141"/>
      <c r="BPT107" s="139"/>
      <c r="BPU107" s="163"/>
      <c r="BPV107" s="163"/>
      <c r="BPW107" s="139"/>
      <c r="BPX107" s="143"/>
      <c r="BPY107" s="163"/>
      <c r="BPZ107" s="139"/>
      <c r="BQA107" s="143"/>
      <c r="BQB107" s="163"/>
      <c r="BQC107" s="139"/>
      <c r="BQD107" s="143"/>
      <c r="BQE107" s="163"/>
      <c r="BQF107" s="139"/>
      <c r="BQG107" s="143"/>
      <c r="BQH107" s="163"/>
      <c r="BQI107" s="191"/>
      <c r="BQJ107" s="164"/>
      <c r="BQK107" s="163"/>
      <c r="BQM107" s="165"/>
      <c r="BQO107" s="139"/>
      <c r="BQQ107" s="190"/>
      <c r="BQR107" s="141"/>
      <c r="BQS107" s="139"/>
      <c r="BQT107" s="163"/>
      <c r="BQU107" s="163"/>
      <c r="BQV107" s="139"/>
      <c r="BQW107" s="143"/>
      <c r="BQX107" s="163"/>
      <c r="BQY107" s="139"/>
      <c r="BQZ107" s="143"/>
      <c r="BRA107" s="163"/>
      <c r="BRB107" s="139"/>
      <c r="BRC107" s="143"/>
      <c r="BRD107" s="163"/>
      <c r="BRE107" s="139"/>
      <c r="BRF107" s="143"/>
      <c r="BRG107" s="163"/>
      <c r="BRH107" s="191"/>
      <c r="BRI107" s="164"/>
      <c r="BRJ107" s="163"/>
      <c r="BRL107" s="165"/>
      <c r="BRN107" s="139"/>
      <c r="BRP107" s="190"/>
      <c r="BRQ107" s="141"/>
      <c r="BRR107" s="139"/>
      <c r="BRS107" s="163"/>
      <c r="BRT107" s="163"/>
      <c r="BRU107" s="139"/>
      <c r="BRV107" s="143"/>
      <c r="BRW107" s="163"/>
      <c r="BRX107" s="139"/>
      <c r="BRY107" s="143"/>
      <c r="BRZ107" s="163"/>
      <c r="BSA107" s="139"/>
      <c r="BSB107" s="143"/>
      <c r="BSC107" s="163"/>
      <c r="BSD107" s="139"/>
      <c r="BSE107" s="143"/>
      <c r="BSF107" s="163"/>
      <c r="BSG107" s="191"/>
      <c r="BSH107" s="164"/>
      <c r="BSI107" s="163"/>
      <c r="BSK107" s="165"/>
      <c r="BSM107" s="139"/>
      <c r="BSO107" s="190"/>
      <c r="BSP107" s="141"/>
      <c r="BSQ107" s="139"/>
      <c r="BSR107" s="163"/>
      <c r="BSS107" s="163"/>
      <c r="BST107" s="139"/>
      <c r="BSU107" s="143"/>
      <c r="BSV107" s="163"/>
      <c r="BSW107" s="139"/>
      <c r="BSX107" s="143"/>
      <c r="BSY107" s="163"/>
      <c r="BSZ107" s="139"/>
      <c r="BTA107" s="143"/>
      <c r="BTB107" s="163"/>
      <c r="BTC107" s="139"/>
      <c r="BTD107" s="143"/>
      <c r="BTE107" s="163"/>
      <c r="BTF107" s="191"/>
      <c r="BTG107" s="164"/>
      <c r="BTH107" s="163"/>
      <c r="BTJ107" s="165"/>
      <c r="BTL107" s="139"/>
      <c r="BTN107" s="190"/>
      <c r="BTO107" s="141"/>
      <c r="BTP107" s="139"/>
      <c r="BTQ107" s="163"/>
      <c r="BTR107" s="163"/>
      <c r="BTS107" s="139"/>
      <c r="BTT107" s="143"/>
      <c r="BTU107" s="163"/>
      <c r="BTV107" s="139"/>
      <c r="BTW107" s="143"/>
      <c r="BTX107" s="163"/>
      <c r="BTY107" s="139"/>
      <c r="BTZ107" s="143"/>
      <c r="BUA107" s="163"/>
      <c r="BUB107" s="139"/>
      <c r="BUC107" s="143"/>
      <c r="BUD107" s="163"/>
      <c r="BUE107" s="191"/>
      <c r="BUF107" s="164"/>
      <c r="BUG107" s="163"/>
      <c r="BUI107" s="165"/>
      <c r="BUK107" s="139"/>
      <c r="BUM107" s="190"/>
      <c r="BUN107" s="141"/>
      <c r="BUO107" s="139"/>
      <c r="BUP107" s="163"/>
      <c r="BUQ107" s="163"/>
      <c r="BUR107" s="139"/>
      <c r="BUS107" s="143"/>
      <c r="BUT107" s="163"/>
      <c r="BUU107" s="139"/>
      <c r="BUV107" s="143"/>
      <c r="BUW107" s="163"/>
      <c r="BUX107" s="139"/>
      <c r="BUY107" s="143"/>
      <c r="BUZ107" s="163"/>
      <c r="BVA107" s="139"/>
      <c r="BVB107" s="143"/>
      <c r="BVC107" s="163"/>
      <c r="BVD107" s="191"/>
      <c r="BVE107" s="164"/>
      <c r="BVF107" s="163"/>
      <c r="BVH107" s="165"/>
      <c r="BVJ107" s="139"/>
      <c r="BVL107" s="190"/>
      <c r="BVM107" s="141"/>
      <c r="BVN107" s="139"/>
      <c r="BVO107" s="163"/>
      <c r="BVP107" s="163"/>
      <c r="BVQ107" s="139"/>
      <c r="BVR107" s="143"/>
      <c r="BVS107" s="163"/>
      <c r="BVT107" s="139"/>
      <c r="BVU107" s="143"/>
      <c r="BVV107" s="163"/>
      <c r="BVW107" s="139"/>
      <c r="BVX107" s="143"/>
      <c r="BVY107" s="163"/>
      <c r="BVZ107" s="139"/>
      <c r="BWA107" s="143"/>
      <c r="BWB107" s="163"/>
      <c r="BWC107" s="191"/>
      <c r="BWD107" s="164"/>
      <c r="BWE107" s="163"/>
      <c r="BWG107" s="165"/>
      <c r="BWI107" s="139"/>
      <c r="BWK107" s="190"/>
      <c r="BWL107" s="141"/>
      <c r="BWM107" s="139"/>
      <c r="BWN107" s="163"/>
      <c r="BWO107" s="163"/>
      <c r="BWP107" s="139"/>
      <c r="BWQ107" s="143"/>
      <c r="BWR107" s="163"/>
      <c r="BWS107" s="139"/>
      <c r="BWT107" s="143"/>
      <c r="BWU107" s="163"/>
      <c r="BWV107" s="139"/>
      <c r="BWW107" s="143"/>
      <c r="BWX107" s="163"/>
      <c r="BWY107" s="139"/>
      <c r="BWZ107" s="143"/>
      <c r="BXA107" s="163"/>
      <c r="BXB107" s="191"/>
      <c r="BXC107" s="164"/>
      <c r="BXD107" s="163"/>
      <c r="BXF107" s="165"/>
      <c r="BXH107" s="139"/>
      <c r="BXJ107" s="190"/>
      <c r="BXK107" s="141"/>
      <c r="BXL107" s="139"/>
      <c r="BXM107" s="163"/>
      <c r="BXN107" s="163"/>
      <c r="BXO107" s="139"/>
      <c r="BXP107" s="143"/>
      <c r="BXQ107" s="163"/>
      <c r="BXR107" s="139"/>
      <c r="BXS107" s="143"/>
      <c r="BXT107" s="163"/>
      <c r="BXU107" s="139"/>
      <c r="BXV107" s="143"/>
      <c r="BXW107" s="163"/>
      <c r="BXX107" s="139"/>
      <c r="BXY107" s="143"/>
      <c r="BXZ107" s="163"/>
      <c r="BYA107" s="191"/>
      <c r="BYB107" s="164"/>
      <c r="BYC107" s="163"/>
      <c r="BYE107" s="165"/>
      <c r="BYG107" s="139"/>
      <c r="BYI107" s="190"/>
      <c r="BYJ107" s="141"/>
      <c r="BYK107" s="139"/>
      <c r="BYL107" s="163"/>
      <c r="BYM107" s="163"/>
      <c r="BYN107" s="139"/>
      <c r="BYO107" s="143"/>
      <c r="BYP107" s="163"/>
      <c r="BYQ107" s="139"/>
      <c r="BYR107" s="143"/>
      <c r="BYS107" s="163"/>
      <c r="BYT107" s="139"/>
      <c r="BYU107" s="143"/>
      <c r="BYV107" s="163"/>
      <c r="BYW107" s="139"/>
      <c r="BYX107" s="143"/>
      <c r="BYY107" s="163"/>
      <c r="BYZ107" s="191"/>
      <c r="BZA107" s="164"/>
      <c r="BZB107" s="163"/>
      <c r="BZD107" s="165"/>
      <c r="BZF107" s="139"/>
      <c r="BZH107" s="190"/>
      <c r="BZI107" s="141"/>
      <c r="BZJ107" s="139"/>
      <c r="BZK107" s="163"/>
      <c r="BZL107" s="163"/>
      <c r="BZM107" s="139"/>
      <c r="BZN107" s="143"/>
      <c r="BZO107" s="163"/>
      <c r="BZP107" s="139"/>
      <c r="BZQ107" s="143"/>
      <c r="BZR107" s="163"/>
      <c r="BZS107" s="139"/>
      <c r="BZT107" s="143"/>
      <c r="BZU107" s="163"/>
      <c r="BZV107" s="139"/>
      <c r="BZW107" s="143"/>
      <c r="BZX107" s="163"/>
      <c r="BZY107" s="191"/>
      <c r="BZZ107" s="164"/>
      <c r="CAA107" s="163"/>
      <c r="CAC107" s="165"/>
      <c r="CAE107" s="139"/>
      <c r="CAG107" s="190"/>
      <c r="CAH107" s="141"/>
      <c r="CAI107" s="139"/>
      <c r="CAJ107" s="163"/>
      <c r="CAK107" s="163"/>
      <c r="CAL107" s="139"/>
      <c r="CAM107" s="143"/>
      <c r="CAN107" s="163"/>
      <c r="CAO107" s="139"/>
      <c r="CAP107" s="143"/>
      <c r="CAQ107" s="163"/>
      <c r="CAR107" s="139"/>
      <c r="CAS107" s="143"/>
      <c r="CAT107" s="163"/>
      <c r="CAU107" s="139"/>
      <c r="CAV107" s="143"/>
      <c r="CAW107" s="163"/>
      <c r="CAX107" s="191"/>
      <c r="CAY107" s="164"/>
      <c r="CAZ107" s="163"/>
      <c r="CBB107" s="165"/>
      <c r="CBD107" s="139"/>
      <c r="CBF107" s="190"/>
      <c r="CBG107" s="141"/>
      <c r="CBH107" s="139"/>
      <c r="CBI107" s="163"/>
      <c r="CBJ107" s="163"/>
      <c r="CBK107" s="139"/>
      <c r="CBL107" s="143"/>
      <c r="CBM107" s="163"/>
      <c r="CBN107" s="139"/>
      <c r="CBO107" s="143"/>
      <c r="CBP107" s="163"/>
      <c r="CBQ107" s="139"/>
      <c r="CBR107" s="143"/>
      <c r="CBS107" s="163"/>
      <c r="CBT107" s="139"/>
      <c r="CBU107" s="143"/>
      <c r="CBV107" s="163"/>
      <c r="CBW107" s="191"/>
      <c r="CBX107" s="164"/>
      <c r="CBY107" s="163"/>
      <c r="CCA107" s="165"/>
      <c r="CCC107" s="139"/>
      <c r="CCE107" s="190"/>
      <c r="CCF107" s="141"/>
      <c r="CCG107" s="139"/>
      <c r="CCH107" s="163"/>
      <c r="CCI107" s="163"/>
      <c r="CCJ107" s="139"/>
      <c r="CCK107" s="143"/>
      <c r="CCL107" s="163"/>
      <c r="CCM107" s="139"/>
      <c r="CCN107" s="143"/>
      <c r="CCO107" s="163"/>
      <c r="CCP107" s="139"/>
      <c r="CCQ107" s="143"/>
      <c r="CCR107" s="163"/>
      <c r="CCS107" s="139"/>
      <c r="CCT107" s="143"/>
      <c r="CCU107" s="163"/>
      <c r="CCV107" s="191"/>
      <c r="CCW107" s="164"/>
      <c r="CCX107" s="163"/>
      <c r="CCZ107" s="165"/>
      <c r="CDB107" s="139"/>
      <c r="CDD107" s="190"/>
      <c r="CDE107" s="141"/>
      <c r="CDF107" s="139"/>
      <c r="CDG107" s="163"/>
      <c r="CDH107" s="163"/>
      <c r="CDI107" s="139"/>
      <c r="CDJ107" s="143"/>
      <c r="CDK107" s="163"/>
      <c r="CDL107" s="139"/>
      <c r="CDM107" s="143"/>
      <c r="CDN107" s="163"/>
      <c r="CDO107" s="139"/>
      <c r="CDP107" s="143"/>
      <c r="CDQ107" s="163"/>
      <c r="CDR107" s="139"/>
      <c r="CDS107" s="143"/>
      <c r="CDT107" s="163"/>
      <c r="CDU107" s="191"/>
      <c r="CDV107" s="164"/>
      <c r="CDW107" s="163"/>
      <c r="CDY107" s="165"/>
      <c r="CEA107" s="139"/>
      <c r="CEC107" s="190"/>
      <c r="CED107" s="141"/>
      <c r="CEE107" s="139"/>
      <c r="CEF107" s="163"/>
      <c r="CEG107" s="163"/>
      <c r="CEH107" s="139"/>
      <c r="CEI107" s="143"/>
      <c r="CEJ107" s="163"/>
      <c r="CEK107" s="139"/>
      <c r="CEL107" s="143"/>
      <c r="CEM107" s="163"/>
      <c r="CEN107" s="139"/>
      <c r="CEO107" s="143"/>
      <c r="CEP107" s="163"/>
      <c r="CEQ107" s="139"/>
      <c r="CER107" s="143"/>
      <c r="CES107" s="163"/>
      <c r="CET107" s="191"/>
      <c r="CEU107" s="164"/>
      <c r="CEV107" s="163"/>
      <c r="CEX107" s="165"/>
      <c r="CEZ107" s="139"/>
      <c r="CFB107" s="190"/>
      <c r="CFC107" s="141"/>
      <c r="CFD107" s="139"/>
      <c r="CFE107" s="163"/>
      <c r="CFF107" s="163"/>
      <c r="CFG107" s="139"/>
      <c r="CFH107" s="143"/>
      <c r="CFI107" s="163"/>
      <c r="CFJ107" s="139"/>
      <c r="CFK107" s="143"/>
      <c r="CFL107" s="163"/>
      <c r="CFM107" s="139"/>
      <c r="CFN107" s="143"/>
      <c r="CFO107" s="163"/>
      <c r="CFP107" s="139"/>
      <c r="CFQ107" s="143"/>
      <c r="CFR107" s="163"/>
      <c r="CFS107" s="191"/>
      <c r="CFT107" s="164"/>
      <c r="CFU107" s="163"/>
      <c r="CFW107" s="165"/>
      <c r="CFY107" s="139"/>
      <c r="CGA107" s="190"/>
      <c r="CGB107" s="141"/>
      <c r="CGC107" s="139"/>
      <c r="CGD107" s="163"/>
      <c r="CGE107" s="163"/>
      <c r="CGF107" s="139"/>
      <c r="CGG107" s="143"/>
      <c r="CGH107" s="163"/>
      <c r="CGI107" s="139"/>
      <c r="CGJ107" s="143"/>
      <c r="CGK107" s="163"/>
      <c r="CGL107" s="139"/>
      <c r="CGM107" s="143"/>
      <c r="CGN107" s="163"/>
      <c r="CGO107" s="139"/>
      <c r="CGP107" s="143"/>
      <c r="CGQ107" s="163"/>
      <c r="CGR107" s="191"/>
      <c r="CGS107" s="164"/>
      <c r="CGT107" s="163"/>
      <c r="CGV107" s="165"/>
      <c r="CGX107" s="139"/>
      <c r="CGZ107" s="190"/>
      <c r="CHA107" s="141"/>
      <c r="CHB107" s="139"/>
      <c r="CHC107" s="163"/>
      <c r="CHD107" s="163"/>
      <c r="CHE107" s="139"/>
      <c r="CHF107" s="143"/>
      <c r="CHG107" s="163"/>
      <c r="CHH107" s="139"/>
      <c r="CHI107" s="143"/>
      <c r="CHJ107" s="163"/>
      <c r="CHK107" s="139"/>
      <c r="CHL107" s="143"/>
      <c r="CHM107" s="163"/>
      <c r="CHN107" s="139"/>
      <c r="CHO107" s="143"/>
      <c r="CHP107" s="163"/>
      <c r="CHQ107" s="191"/>
      <c r="CHR107" s="164"/>
      <c r="CHS107" s="163"/>
      <c r="CHU107" s="165"/>
      <c r="CHW107" s="139"/>
      <c r="CHY107" s="190"/>
      <c r="CHZ107" s="141"/>
      <c r="CIA107" s="139"/>
      <c r="CIB107" s="163"/>
      <c r="CIC107" s="163"/>
      <c r="CID107" s="139"/>
      <c r="CIE107" s="143"/>
      <c r="CIF107" s="163"/>
      <c r="CIG107" s="139"/>
      <c r="CIH107" s="143"/>
      <c r="CII107" s="163"/>
      <c r="CIJ107" s="139"/>
      <c r="CIK107" s="143"/>
      <c r="CIL107" s="163"/>
      <c r="CIM107" s="139"/>
      <c r="CIN107" s="143"/>
      <c r="CIO107" s="163"/>
      <c r="CIP107" s="191"/>
      <c r="CIQ107" s="164"/>
      <c r="CIR107" s="163"/>
      <c r="CIT107" s="165"/>
      <c r="CIV107" s="139"/>
      <c r="CIX107" s="190"/>
      <c r="CIY107" s="141"/>
      <c r="CIZ107" s="139"/>
      <c r="CJA107" s="163"/>
      <c r="CJB107" s="163"/>
      <c r="CJC107" s="139"/>
      <c r="CJD107" s="143"/>
      <c r="CJE107" s="163"/>
      <c r="CJF107" s="139"/>
      <c r="CJG107" s="143"/>
      <c r="CJH107" s="163"/>
      <c r="CJI107" s="139"/>
      <c r="CJJ107" s="143"/>
      <c r="CJK107" s="163"/>
      <c r="CJL107" s="139"/>
      <c r="CJM107" s="143"/>
      <c r="CJN107" s="163"/>
      <c r="CJO107" s="191"/>
      <c r="CJP107" s="164"/>
      <c r="CJQ107" s="163"/>
      <c r="CJS107" s="165"/>
      <c r="CJU107" s="139"/>
      <c r="CJW107" s="190"/>
      <c r="CJX107" s="141"/>
      <c r="CJY107" s="139"/>
      <c r="CJZ107" s="163"/>
      <c r="CKA107" s="163"/>
      <c r="CKB107" s="139"/>
      <c r="CKC107" s="143"/>
      <c r="CKD107" s="163"/>
      <c r="CKE107" s="139"/>
      <c r="CKF107" s="143"/>
      <c r="CKG107" s="163"/>
      <c r="CKH107" s="139"/>
      <c r="CKI107" s="143"/>
      <c r="CKJ107" s="163"/>
      <c r="CKK107" s="139"/>
      <c r="CKL107" s="143"/>
      <c r="CKM107" s="163"/>
      <c r="CKN107" s="191"/>
      <c r="CKO107" s="164"/>
      <c r="CKP107" s="163"/>
      <c r="CKR107" s="165"/>
      <c r="CKT107" s="139"/>
      <c r="CKV107" s="190"/>
      <c r="CKW107" s="141"/>
      <c r="CKX107" s="139"/>
      <c r="CKY107" s="163"/>
      <c r="CKZ107" s="163"/>
      <c r="CLA107" s="139"/>
      <c r="CLB107" s="143"/>
      <c r="CLC107" s="163"/>
      <c r="CLD107" s="139"/>
      <c r="CLE107" s="143"/>
      <c r="CLF107" s="163"/>
      <c r="CLG107" s="139"/>
      <c r="CLH107" s="143"/>
      <c r="CLI107" s="163"/>
      <c r="CLJ107" s="139"/>
      <c r="CLK107" s="143"/>
      <c r="CLL107" s="163"/>
      <c r="CLM107" s="191"/>
      <c r="CLN107" s="164"/>
      <c r="CLO107" s="163"/>
      <c r="CLQ107" s="165"/>
      <c r="CLS107" s="139"/>
      <c r="CLU107" s="190"/>
      <c r="CLV107" s="141"/>
      <c r="CLW107" s="139"/>
      <c r="CLX107" s="163"/>
      <c r="CLY107" s="163"/>
      <c r="CLZ107" s="139"/>
      <c r="CMA107" s="143"/>
      <c r="CMB107" s="163"/>
      <c r="CMC107" s="139"/>
      <c r="CMD107" s="143"/>
      <c r="CME107" s="163"/>
      <c r="CMF107" s="139"/>
      <c r="CMG107" s="143"/>
      <c r="CMH107" s="163"/>
      <c r="CMI107" s="139"/>
      <c r="CMJ107" s="143"/>
      <c r="CMK107" s="163"/>
      <c r="CML107" s="191"/>
      <c r="CMM107" s="164"/>
      <c r="CMN107" s="163"/>
      <c r="CMP107" s="165"/>
      <c r="CMR107" s="139"/>
      <c r="CMT107" s="190"/>
      <c r="CMU107" s="141"/>
      <c r="CMV107" s="139"/>
      <c r="CMW107" s="163"/>
      <c r="CMX107" s="163"/>
      <c r="CMY107" s="139"/>
      <c r="CMZ107" s="143"/>
      <c r="CNA107" s="163"/>
      <c r="CNB107" s="139"/>
      <c r="CNC107" s="143"/>
      <c r="CND107" s="163"/>
      <c r="CNE107" s="139"/>
      <c r="CNF107" s="143"/>
      <c r="CNG107" s="163"/>
      <c r="CNH107" s="139"/>
      <c r="CNI107" s="143"/>
      <c r="CNJ107" s="163"/>
      <c r="CNK107" s="191"/>
      <c r="CNL107" s="164"/>
      <c r="CNM107" s="163"/>
      <c r="CNO107" s="165"/>
      <c r="CNQ107" s="139"/>
      <c r="CNS107" s="190"/>
      <c r="CNT107" s="141"/>
      <c r="CNU107" s="139"/>
      <c r="CNV107" s="163"/>
      <c r="CNW107" s="163"/>
      <c r="CNX107" s="139"/>
      <c r="CNY107" s="143"/>
      <c r="CNZ107" s="163"/>
      <c r="COA107" s="139"/>
      <c r="COB107" s="143"/>
      <c r="COC107" s="163"/>
      <c r="COD107" s="139"/>
      <c r="COE107" s="143"/>
      <c r="COF107" s="163"/>
      <c r="COG107" s="139"/>
      <c r="COH107" s="143"/>
      <c r="COI107" s="163"/>
      <c r="COJ107" s="191"/>
      <c r="COK107" s="164"/>
      <c r="COL107" s="163"/>
      <c r="CON107" s="165"/>
      <c r="COP107" s="139"/>
      <c r="COR107" s="190"/>
      <c r="COS107" s="141"/>
      <c r="COT107" s="139"/>
      <c r="COU107" s="163"/>
      <c r="COV107" s="163"/>
      <c r="COW107" s="139"/>
      <c r="COX107" s="143"/>
      <c r="COY107" s="163"/>
      <c r="COZ107" s="139"/>
      <c r="CPA107" s="143"/>
      <c r="CPB107" s="163"/>
      <c r="CPC107" s="139"/>
      <c r="CPD107" s="143"/>
      <c r="CPE107" s="163"/>
      <c r="CPF107" s="139"/>
      <c r="CPG107" s="143"/>
      <c r="CPH107" s="163"/>
      <c r="CPI107" s="191"/>
      <c r="CPJ107" s="164"/>
      <c r="CPK107" s="163"/>
      <c r="CPM107" s="165"/>
      <c r="CPO107" s="139"/>
      <c r="CPQ107" s="190"/>
      <c r="CPR107" s="141"/>
      <c r="CPS107" s="139"/>
      <c r="CPT107" s="163"/>
      <c r="CPU107" s="163"/>
      <c r="CPV107" s="139"/>
      <c r="CPW107" s="143"/>
      <c r="CPX107" s="163"/>
      <c r="CPY107" s="139"/>
      <c r="CPZ107" s="143"/>
      <c r="CQA107" s="163"/>
      <c r="CQB107" s="139"/>
      <c r="CQC107" s="143"/>
      <c r="CQD107" s="163"/>
      <c r="CQE107" s="139"/>
      <c r="CQF107" s="143"/>
      <c r="CQG107" s="163"/>
      <c r="CQH107" s="191"/>
      <c r="CQI107" s="164"/>
      <c r="CQJ107" s="163"/>
      <c r="CQL107" s="165"/>
      <c r="CQN107" s="139"/>
      <c r="CQP107" s="190"/>
      <c r="CQQ107" s="141"/>
      <c r="CQR107" s="139"/>
      <c r="CQS107" s="163"/>
      <c r="CQT107" s="163"/>
      <c r="CQU107" s="139"/>
      <c r="CQV107" s="143"/>
      <c r="CQW107" s="163"/>
      <c r="CQX107" s="139"/>
      <c r="CQY107" s="143"/>
      <c r="CQZ107" s="163"/>
      <c r="CRA107" s="139"/>
      <c r="CRB107" s="143"/>
      <c r="CRC107" s="163"/>
      <c r="CRD107" s="139"/>
      <c r="CRE107" s="143"/>
      <c r="CRF107" s="163"/>
      <c r="CRG107" s="191"/>
      <c r="CRH107" s="164"/>
      <c r="CRI107" s="163"/>
      <c r="CRK107" s="165"/>
      <c r="CRM107" s="139"/>
      <c r="CRO107" s="190"/>
      <c r="CRP107" s="141"/>
      <c r="CRQ107" s="139"/>
      <c r="CRR107" s="163"/>
      <c r="CRS107" s="163"/>
      <c r="CRT107" s="139"/>
      <c r="CRU107" s="143"/>
      <c r="CRV107" s="163"/>
      <c r="CRW107" s="139"/>
      <c r="CRX107" s="143"/>
      <c r="CRY107" s="163"/>
      <c r="CRZ107" s="139"/>
      <c r="CSA107" s="143"/>
      <c r="CSB107" s="163"/>
      <c r="CSC107" s="139"/>
      <c r="CSD107" s="143"/>
      <c r="CSE107" s="163"/>
      <c r="CSF107" s="191"/>
      <c r="CSG107" s="164"/>
      <c r="CSH107" s="163"/>
      <c r="CSJ107" s="165"/>
      <c r="CSL107" s="139"/>
      <c r="CSN107" s="190"/>
      <c r="CSO107" s="141"/>
      <c r="CSP107" s="139"/>
      <c r="CSQ107" s="163"/>
      <c r="CSR107" s="163"/>
      <c r="CSS107" s="139"/>
      <c r="CST107" s="143"/>
      <c r="CSU107" s="163"/>
      <c r="CSV107" s="139"/>
      <c r="CSW107" s="143"/>
      <c r="CSX107" s="163"/>
      <c r="CSY107" s="139"/>
      <c r="CSZ107" s="143"/>
      <c r="CTA107" s="163"/>
      <c r="CTB107" s="139"/>
      <c r="CTC107" s="143"/>
      <c r="CTD107" s="163"/>
      <c r="CTE107" s="191"/>
      <c r="CTF107" s="164"/>
      <c r="CTG107" s="163"/>
      <c r="CTI107" s="165"/>
      <c r="CTK107" s="139"/>
      <c r="CTM107" s="190"/>
      <c r="CTN107" s="141"/>
      <c r="CTO107" s="139"/>
      <c r="CTP107" s="163"/>
      <c r="CTQ107" s="163"/>
      <c r="CTR107" s="139"/>
      <c r="CTS107" s="143"/>
      <c r="CTT107" s="163"/>
      <c r="CTU107" s="139"/>
      <c r="CTV107" s="143"/>
      <c r="CTW107" s="163"/>
      <c r="CTX107" s="139"/>
      <c r="CTY107" s="143"/>
      <c r="CTZ107" s="163"/>
      <c r="CUA107" s="139"/>
      <c r="CUB107" s="143"/>
      <c r="CUC107" s="163"/>
      <c r="CUD107" s="191"/>
      <c r="CUE107" s="164"/>
      <c r="CUF107" s="163"/>
      <c r="CUH107" s="165"/>
      <c r="CUJ107" s="139"/>
      <c r="CUL107" s="190"/>
      <c r="CUM107" s="141"/>
      <c r="CUN107" s="139"/>
      <c r="CUO107" s="163"/>
      <c r="CUP107" s="163"/>
      <c r="CUQ107" s="139"/>
      <c r="CUR107" s="143"/>
      <c r="CUS107" s="163"/>
      <c r="CUT107" s="139"/>
      <c r="CUU107" s="143"/>
      <c r="CUV107" s="163"/>
      <c r="CUW107" s="139"/>
      <c r="CUX107" s="143"/>
      <c r="CUY107" s="163"/>
      <c r="CUZ107" s="139"/>
      <c r="CVA107" s="143"/>
      <c r="CVB107" s="163"/>
      <c r="CVC107" s="191"/>
      <c r="CVD107" s="164"/>
      <c r="CVE107" s="163"/>
      <c r="CVG107" s="165"/>
      <c r="CVI107" s="139"/>
      <c r="CVK107" s="190"/>
      <c r="CVL107" s="141"/>
      <c r="CVM107" s="139"/>
      <c r="CVN107" s="163"/>
      <c r="CVO107" s="163"/>
      <c r="CVP107" s="139"/>
      <c r="CVQ107" s="143"/>
      <c r="CVR107" s="163"/>
      <c r="CVS107" s="139"/>
      <c r="CVT107" s="143"/>
      <c r="CVU107" s="163"/>
      <c r="CVV107" s="139"/>
      <c r="CVW107" s="143"/>
      <c r="CVX107" s="163"/>
      <c r="CVY107" s="139"/>
      <c r="CVZ107" s="143"/>
      <c r="CWA107" s="163"/>
      <c r="CWB107" s="191"/>
      <c r="CWC107" s="164"/>
      <c r="CWD107" s="163"/>
      <c r="CWF107" s="165"/>
      <c r="CWH107" s="139"/>
      <c r="CWJ107" s="190"/>
      <c r="CWK107" s="141"/>
      <c r="CWL107" s="139"/>
      <c r="CWM107" s="163"/>
      <c r="CWN107" s="163"/>
      <c r="CWO107" s="139"/>
      <c r="CWP107" s="143"/>
      <c r="CWQ107" s="163"/>
      <c r="CWR107" s="139"/>
      <c r="CWS107" s="143"/>
      <c r="CWT107" s="163"/>
      <c r="CWU107" s="139"/>
      <c r="CWV107" s="143"/>
      <c r="CWW107" s="163"/>
      <c r="CWX107" s="139"/>
      <c r="CWY107" s="143"/>
      <c r="CWZ107" s="163"/>
      <c r="CXA107" s="191"/>
      <c r="CXB107" s="164"/>
      <c r="CXC107" s="163"/>
      <c r="CXE107" s="165"/>
      <c r="CXG107" s="139"/>
      <c r="CXI107" s="190"/>
      <c r="CXJ107" s="141"/>
      <c r="CXK107" s="139"/>
      <c r="CXL107" s="163"/>
      <c r="CXM107" s="163"/>
      <c r="CXN107" s="139"/>
      <c r="CXO107" s="143"/>
      <c r="CXP107" s="163"/>
      <c r="CXQ107" s="139"/>
      <c r="CXR107" s="143"/>
      <c r="CXS107" s="163"/>
      <c r="CXT107" s="139"/>
      <c r="CXU107" s="143"/>
      <c r="CXV107" s="163"/>
      <c r="CXW107" s="139"/>
      <c r="CXX107" s="143"/>
      <c r="CXY107" s="163"/>
      <c r="CXZ107" s="191"/>
      <c r="CYA107" s="164"/>
      <c r="CYB107" s="163"/>
      <c r="CYD107" s="165"/>
      <c r="CYF107" s="139"/>
      <c r="CYH107" s="190"/>
      <c r="CYI107" s="141"/>
      <c r="CYJ107" s="139"/>
      <c r="CYK107" s="163"/>
      <c r="CYL107" s="163"/>
      <c r="CYM107" s="139"/>
      <c r="CYN107" s="143"/>
      <c r="CYO107" s="163"/>
      <c r="CYP107" s="139"/>
      <c r="CYQ107" s="143"/>
      <c r="CYR107" s="163"/>
      <c r="CYS107" s="139"/>
      <c r="CYT107" s="143"/>
      <c r="CYU107" s="163"/>
      <c r="CYV107" s="139"/>
      <c r="CYW107" s="143"/>
      <c r="CYX107" s="163"/>
      <c r="CYY107" s="191"/>
      <c r="CYZ107" s="164"/>
      <c r="CZA107" s="163"/>
      <c r="CZC107" s="165"/>
      <c r="CZE107" s="139"/>
      <c r="CZG107" s="190"/>
      <c r="CZH107" s="141"/>
      <c r="CZI107" s="139"/>
      <c r="CZJ107" s="163"/>
      <c r="CZK107" s="163"/>
      <c r="CZL107" s="139"/>
      <c r="CZM107" s="143"/>
      <c r="CZN107" s="163"/>
      <c r="CZO107" s="139"/>
      <c r="CZP107" s="143"/>
      <c r="CZQ107" s="163"/>
      <c r="CZR107" s="139"/>
      <c r="CZS107" s="143"/>
      <c r="CZT107" s="163"/>
      <c r="CZU107" s="139"/>
      <c r="CZV107" s="143"/>
      <c r="CZW107" s="163"/>
      <c r="CZX107" s="191"/>
      <c r="CZY107" s="164"/>
      <c r="CZZ107" s="163"/>
      <c r="DAB107" s="165"/>
      <c r="DAD107" s="139"/>
      <c r="DAF107" s="190"/>
      <c r="DAG107" s="141"/>
      <c r="DAH107" s="139"/>
      <c r="DAI107" s="163"/>
      <c r="DAJ107" s="163"/>
      <c r="DAK107" s="139"/>
      <c r="DAL107" s="143"/>
      <c r="DAM107" s="163"/>
      <c r="DAN107" s="139"/>
      <c r="DAO107" s="143"/>
      <c r="DAP107" s="163"/>
      <c r="DAQ107" s="139"/>
      <c r="DAR107" s="143"/>
      <c r="DAS107" s="163"/>
      <c r="DAT107" s="139"/>
      <c r="DAU107" s="143"/>
      <c r="DAV107" s="163"/>
      <c r="DAW107" s="191"/>
      <c r="DAX107" s="164"/>
      <c r="DAY107" s="163"/>
      <c r="DBA107" s="165"/>
      <c r="DBC107" s="139"/>
      <c r="DBE107" s="190"/>
      <c r="DBF107" s="141"/>
      <c r="DBG107" s="139"/>
      <c r="DBH107" s="163"/>
      <c r="DBI107" s="163"/>
      <c r="DBJ107" s="139"/>
      <c r="DBK107" s="143"/>
      <c r="DBL107" s="163"/>
      <c r="DBM107" s="139"/>
      <c r="DBN107" s="143"/>
      <c r="DBO107" s="163"/>
      <c r="DBP107" s="139"/>
      <c r="DBQ107" s="143"/>
      <c r="DBR107" s="163"/>
      <c r="DBS107" s="139"/>
      <c r="DBT107" s="143"/>
      <c r="DBU107" s="163"/>
      <c r="DBV107" s="191"/>
      <c r="DBW107" s="164"/>
      <c r="DBX107" s="163"/>
      <c r="DBZ107" s="165"/>
      <c r="DCB107" s="139"/>
      <c r="DCD107" s="190"/>
      <c r="DCE107" s="141"/>
      <c r="DCF107" s="139"/>
      <c r="DCG107" s="163"/>
      <c r="DCH107" s="163"/>
      <c r="DCI107" s="139"/>
      <c r="DCJ107" s="143"/>
      <c r="DCK107" s="163"/>
      <c r="DCL107" s="139"/>
      <c r="DCM107" s="143"/>
      <c r="DCN107" s="163"/>
      <c r="DCO107" s="139"/>
      <c r="DCP107" s="143"/>
      <c r="DCQ107" s="163"/>
      <c r="DCR107" s="139"/>
      <c r="DCS107" s="143"/>
      <c r="DCT107" s="163"/>
      <c r="DCU107" s="191"/>
      <c r="DCV107" s="164"/>
      <c r="DCW107" s="163"/>
      <c r="DCY107" s="165"/>
      <c r="DDA107" s="139"/>
      <c r="DDC107" s="190"/>
      <c r="DDD107" s="141"/>
      <c r="DDE107" s="139"/>
      <c r="DDF107" s="163"/>
      <c r="DDG107" s="163"/>
      <c r="DDH107" s="139"/>
      <c r="DDI107" s="143"/>
      <c r="DDJ107" s="163"/>
      <c r="DDK107" s="139"/>
      <c r="DDL107" s="143"/>
      <c r="DDM107" s="163"/>
      <c r="DDN107" s="139"/>
      <c r="DDO107" s="143"/>
      <c r="DDP107" s="163"/>
      <c r="DDQ107" s="139"/>
      <c r="DDR107" s="143"/>
      <c r="DDS107" s="163"/>
      <c r="DDT107" s="191"/>
      <c r="DDU107" s="164"/>
      <c r="DDV107" s="163"/>
      <c r="DDX107" s="165"/>
      <c r="DDZ107" s="139"/>
      <c r="DEB107" s="190"/>
      <c r="DEC107" s="141"/>
      <c r="DED107" s="139"/>
      <c r="DEE107" s="163"/>
      <c r="DEF107" s="163"/>
      <c r="DEG107" s="139"/>
      <c r="DEH107" s="143"/>
      <c r="DEI107" s="163"/>
      <c r="DEJ107" s="139"/>
      <c r="DEK107" s="143"/>
      <c r="DEL107" s="163"/>
      <c r="DEM107" s="139"/>
      <c r="DEN107" s="143"/>
      <c r="DEO107" s="163"/>
      <c r="DEP107" s="139"/>
      <c r="DEQ107" s="143"/>
      <c r="DER107" s="163"/>
      <c r="DES107" s="191"/>
      <c r="DET107" s="164"/>
      <c r="DEU107" s="163"/>
      <c r="DEW107" s="165"/>
      <c r="DEY107" s="139"/>
      <c r="DFA107" s="190"/>
      <c r="DFB107" s="141"/>
      <c r="DFC107" s="139"/>
      <c r="DFD107" s="163"/>
      <c r="DFE107" s="163"/>
      <c r="DFF107" s="139"/>
      <c r="DFG107" s="143"/>
      <c r="DFH107" s="163"/>
      <c r="DFI107" s="139"/>
      <c r="DFJ107" s="143"/>
      <c r="DFK107" s="163"/>
      <c r="DFL107" s="139"/>
      <c r="DFM107" s="143"/>
      <c r="DFN107" s="163"/>
      <c r="DFO107" s="139"/>
      <c r="DFP107" s="143"/>
      <c r="DFQ107" s="163"/>
      <c r="DFR107" s="191"/>
      <c r="DFS107" s="164"/>
      <c r="DFT107" s="163"/>
      <c r="DFV107" s="165"/>
      <c r="DFX107" s="139"/>
      <c r="DFZ107" s="190"/>
      <c r="DGA107" s="141"/>
      <c r="DGB107" s="139"/>
      <c r="DGC107" s="163"/>
      <c r="DGD107" s="163"/>
      <c r="DGE107" s="139"/>
      <c r="DGF107" s="143"/>
      <c r="DGG107" s="163"/>
      <c r="DGH107" s="139"/>
      <c r="DGI107" s="143"/>
      <c r="DGJ107" s="163"/>
      <c r="DGK107" s="139"/>
      <c r="DGL107" s="143"/>
      <c r="DGM107" s="163"/>
      <c r="DGN107" s="139"/>
      <c r="DGO107" s="143"/>
      <c r="DGP107" s="163"/>
      <c r="DGQ107" s="191"/>
      <c r="DGR107" s="164"/>
      <c r="DGS107" s="163"/>
      <c r="DGU107" s="165"/>
      <c r="DGW107" s="139"/>
      <c r="DGY107" s="190"/>
      <c r="DGZ107" s="141"/>
      <c r="DHA107" s="139"/>
      <c r="DHB107" s="163"/>
      <c r="DHC107" s="163"/>
      <c r="DHD107" s="139"/>
      <c r="DHE107" s="143"/>
      <c r="DHF107" s="163"/>
      <c r="DHG107" s="139"/>
      <c r="DHH107" s="143"/>
      <c r="DHI107" s="163"/>
      <c r="DHJ107" s="139"/>
      <c r="DHK107" s="143"/>
      <c r="DHL107" s="163"/>
      <c r="DHM107" s="139"/>
      <c r="DHN107" s="143"/>
      <c r="DHO107" s="163"/>
      <c r="DHP107" s="191"/>
      <c r="DHQ107" s="164"/>
      <c r="DHR107" s="163"/>
      <c r="DHT107" s="165"/>
      <c r="DHV107" s="139"/>
      <c r="DHX107" s="190"/>
      <c r="DHY107" s="141"/>
      <c r="DHZ107" s="139"/>
      <c r="DIA107" s="163"/>
      <c r="DIB107" s="163"/>
      <c r="DIC107" s="139"/>
      <c r="DID107" s="143"/>
      <c r="DIE107" s="163"/>
      <c r="DIF107" s="139"/>
      <c r="DIG107" s="143"/>
      <c r="DIH107" s="163"/>
      <c r="DII107" s="139"/>
      <c r="DIJ107" s="143"/>
      <c r="DIK107" s="163"/>
      <c r="DIL107" s="139"/>
      <c r="DIM107" s="143"/>
      <c r="DIN107" s="163"/>
      <c r="DIO107" s="191"/>
      <c r="DIP107" s="164"/>
      <c r="DIQ107" s="163"/>
      <c r="DIS107" s="165"/>
      <c r="DIU107" s="139"/>
      <c r="DIW107" s="190"/>
      <c r="DIX107" s="141"/>
      <c r="DIY107" s="139"/>
      <c r="DIZ107" s="163"/>
      <c r="DJA107" s="163"/>
      <c r="DJB107" s="139"/>
      <c r="DJC107" s="143"/>
      <c r="DJD107" s="163"/>
      <c r="DJE107" s="139"/>
      <c r="DJF107" s="143"/>
      <c r="DJG107" s="163"/>
      <c r="DJH107" s="139"/>
      <c r="DJI107" s="143"/>
      <c r="DJJ107" s="163"/>
      <c r="DJK107" s="139"/>
      <c r="DJL107" s="143"/>
      <c r="DJM107" s="163"/>
      <c r="DJN107" s="191"/>
      <c r="DJO107" s="164"/>
      <c r="DJP107" s="163"/>
      <c r="DJR107" s="165"/>
      <c r="DJT107" s="139"/>
      <c r="DJV107" s="190"/>
      <c r="DJW107" s="141"/>
      <c r="DJX107" s="139"/>
      <c r="DJY107" s="163"/>
      <c r="DJZ107" s="163"/>
      <c r="DKA107" s="139"/>
      <c r="DKB107" s="143"/>
      <c r="DKC107" s="163"/>
      <c r="DKD107" s="139"/>
      <c r="DKE107" s="143"/>
      <c r="DKF107" s="163"/>
      <c r="DKG107" s="139"/>
      <c r="DKH107" s="143"/>
      <c r="DKI107" s="163"/>
      <c r="DKJ107" s="139"/>
      <c r="DKK107" s="143"/>
      <c r="DKL107" s="163"/>
      <c r="DKM107" s="191"/>
      <c r="DKN107" s="164"/>
      <c r="DKO107" s="163"/>
      <c r="DKQ107" s="165"/>
      <c r="DKS107" s="139"/>
      <c r="DKU107" s="190"/>
      <c r="DKV107" s="141"/>
      <c r="DKW107" s="139"/>
      <c r="DKX107" s="163"/>
      <c r="DKY107" s="163"/>
      <c r="DKZ107" s="139"/>
      <c r="DLA107" s="143"/>
      <c r="DLB107" s="163"/>
      <c r="DLC107" s="139"/>
      <c r="DLD107" s="143"/>
      <c r="DLE107" s="163"/>
      <c r="DLF107" s="139"/>
      <c r="DLG107" s="143"/>
      <c r="DLH107" s="163"/>
      <c r="DLI107" s="139"/>
      <c r="DLJ107" s="143"/>
      <c r="DLK107" s="163"/>
      <c r="DLL107" s="191"/>
      <c r="DLM107" s="164"/>
      <c r="DLN107" s="163"/>
      <c r="DLP107" s="165"/>
      <c r="DLR107" s="139"/>
      <c r="DLT107" s="190"/>
      <c r="DLU107" s="141"/>
      <c r="DLV107" s="139"/>
      <c r="DLW107" s="163"/>
      <c r="DLX107" s="163"/>
      <c r="DLY107" s="139"/>
      <c r="DLZ107" s="143"/>
      <c r="DMA107" s="163"/>
      <c r="DMB107" s="139"/>
      <c r="DMC107" s="143"/>
      <c r="DMD107" s="163"/>
      <c r="DME107" s="139"/>
      <c r="DMF107" s="143"/>
      <c r="DMG107" s="163"/>
      <c r="DMH107" s="139"/>
      <c r="DMI107" s="143"/>
      <c r="DMJ107" s="163"/>
      <c r="DMK107" s="191"/>
      <c r="DML107" s="164"/>
      <c r="DMM107" s="163"/>
      <c r="DMO107" s="165"/>
      <c r="DMQ107" s="139"/>
      <c r="DMS107" s="190"/>
      <c r="DMT107" s="141"/>
      <c r="DMU107" s="139"/>
      <c r="DMV107" s="163"/>
      <c r="DMW107" s="163"/>
      <c r="DMX107" s="139"/>
      <c r="DMY107" s="143"/>
      <c r="DMZ107" s="163"/>
      <c r="DNA107" s="139"/>
      <c r="DNB107" s="143"/>
      <c r="DNC107" s="163"/>
      <c r="DND107" s="139"/>
      <c r="DNE107" s="143"/>
      <c r="DNF107" s="163"/>
      <c r="DNG107" s="139"/>
      <c r="DNH107" s="143"/>
      <c r="DNI107" s="163"/>
      <c r="DNJ107" s="191"/>
      <c r="DNK107" s="164"/>
      <c r="DNL107" s="163"/>
      <c r="DNN107" s="165"/>
      <c r="DNP107" s="139"/>
      <c r="DNR107" s="190"/>
      <c r="DNS107" s="141"/>
      <c r="DNT107" s="139"/>
      <c r="DNU107" s="163"/>
      <c r="DNV107" s="163"/>
      <c r="DNW107" s="139"/>
      <c r="DNX107" s="143"/>
      <c r="DNY107" s="163"/>
      <c r="DNZ107" s="139"/>
      <c r="DOA107" s="143"/>
      <c r="DOB107" s="163"/>
      <c r="DOC107" s="139"/>
      <c r="DOD107" s="143"/>
      <c r="DOE107" s="163"/>
      <c r="DOF107" s="139"/>
      <c r="DOG107" s="143"/>
      <c r="DOH107" s="163"/>
      <c r="DOI107" s="191"/>
      <c r="DOJ107" s="164"/>
      <c r="DOK107" s="163"/>
      <c r="DOM107" s="165"/>
      <c r="DOO107" s="139"/>
      <c r="DOQ107" s="190"/>
      <c r="DOR107" s="141"/>
      <c r="DOS107" s="139"/>
      <c r="DOT107" s="163"/>
      <c r="DOU107" s="163"/>
      <c r="DOV107" s="139"/>
      <c r="DOW107" s="143"/>
      <c r="DOX107" s="163"/>
      <c r="DOY107" s="139"/>
      <c r="DOZ107" s="143"/>
      <c r="DPA107" s="163"/>
      <c r="DPB107" s="139"/>
      <c r="DPC107" s="143"/>
      <c r="DPD107" s="163"/>
      <c r="DPE107" s="139"/>
      <c r="DPF107" s="143"/>
      <c r="DPG107" s="163"/>
      <c r="DPH107" s="191"/>
      <c r="DPI107" s="164"/>
      <c r="DPJ107" s="163"/>
      <c r="DPL107" s="165"/>
      <c r="DPN107" s="139"/>
      <c r="DPP107" s="190"/>
      <c r="DPQ107" s="141"/>
      <c r="DPR107" s="139"/>
      <c r="DPS107" s="163"/>
      <c r="DPT107" s="163"/>
      <c r="DPU107" s="139"/>
      <c r="DPV107" s="143"/>
      <c r="DPW107" s="163"/>
      <c r="DPX107" s="139"/>
      <c r="DPY107" s="143"/>
      <c r="DPZ107" s="163"/>
      <c r="DQA107" s="139"/>
      <c r="DQB107" s="143"/>
      <c r="DQC107" s="163"/>
      <c r="DQD107" s="139"/>
      <c r="DQE107" s="143"/>
      <c r="DQF107" s="163"/>
      <c r="DQG107" s="191"/>
      <c r="DQH107" s="164"/>
      <c r="DQI107" s="163"/>
      <c r="DQK107" s="165"/>
      <c r="DQM107" s="139"/>
      <c r="DQO107" s="190"/>
      <c r="DQP107" s="141"/>
      <c r="DQQ107" s="139"/>
      <c r="DQR107" s="163"/>
      <c r="DQS107" s="163"/>
      <c r="DQT107" s="139"/>
      <c r="DQU107" s="143"/>
      <c r="DQV107" s="163"/>
      <c r="DQW107" s="139"/>
      <c r="DQX107" s="143"/>
      <c r="DQY107" s="163"/>
      <c r="DQZ107" s="139"/>
      <c r="DRA107" s="143"/>
      <c r="DRB107" s="163"/>
      <c r="DRC107" s="139"/>
      <c r="DRD107" s="143"/>
      <c r="DRE107" s="163"/>
      <c r="DRF107" s="191"/>
      <c r="DRG107" s="164"/>
      <c r="DRH107" s="163"/>
      <c r="DRJ107" s="165"/>
      <c r="DRL107" s="139"/>
      <c r="DRN107" s="190"/>
      <c r="DRO107" s="141"/>
      <c r="DRP107" s="139"/>
      <c r="DRQ107" s="163"/>
      <c r="DRR107" s="163"/>
      <c r="DRS107" s="139"/>
      <c r="DRT107" s="143"/>
      <c r="DRU107" s="163"/>
      <c r="DRV107" s="139"/>
      <c r="DRW107" s="143"/>
      <c r="DRX107" s="163"/>
      <c r="DRY107" s="139"/>
      <c r="DRZ107" s="143"/>
      <c r="DSA107" s="163"/>
      <c r="DSB107" s="139"/>
      <c r="DSC107" s="143"/>
      <c r="DSD107" s="163"/>
      <c r="DSE107" s="191"/>
      <c r="DSF107" s="164"/>
      <c r="DSG107" s="163"/>
      <c r="DSI107" s="165"/>
      <c r="DSK107" s="139"/>
      <c r="DSM107" s="190"/>
      <c r="DSN107" s="141"/>
      <c r="DSO107" s="139"/>
      <c r="DSP107" s="163"/>
      <c r="DSQ107" s="163"/>
      <c r="DSR107" s="139"/>
      <c r="DSS107" s="143"/>
      <c r="DST107" s="163"/>
      <c r="DSU107" s="139"/>
      <c r="DSV107" s="143"/>
      <c r="DSW107" s="163"/>
      <c r="DSX107" s="139"/>
      <c r="DSY107" s="143"/>
      <c r="DSZ107" s="163"/>
      <c r="DTA107" s="139"/>
      <c r="DTB107" s="143"/>
      <c r="DTC107" s="163"/>
      <c r="DTD107" s="191"/>
      <c r="DTE107" s="164"/>
      <c r="DTF107" s="163"/>
      <c r="DTH107" s="165"/>
      <c r="DTJ107" s="139"/>
      <c r="DTL107" s="190"/>
      <c r="DTM107" s="141"/>
      <c r="DTN107" s="139"/>
      <c r="DTO107" s="163"/>
      <c r="DTP107" s="163"/>
      <c r="DTQ107" s="139"/>
      <c r="DTR107" s="143"/>
      <c r="DTS107" s="163"/>
      <c r="DTT107" s="139"/>
      <c r="DTU107" s="143"/>
      <c r="DTV107" s="163"/>
      <c r="DTW107" s="139"/>
      <c r="DTX107" s="143"/>
      <c r="DTY107" s="163"/>
      <c r="DTZ107" s="139"/>
      <c r="DUA107" s="143"/>
      <c r="DUB107" s="163"/>
      <c r="DUC107" s="191"/>
      <c r="DUD107" s="164"/>
      <c r="DUE107" s="163"/>
      <c r="DUG107" s="165"/>
      <c r="DUI107" s="139"/>
      <c r="DUK107" s="190"/>
      <c r="DUL107" s="141"/>
      <c r="DUM107" s="139"/>
      <c r="DUN107" s="163"/>
      <c r="DUO107" s="163"/>
      <c r="DUP107" s="139"/>
      <c r="DUQ107" s="143"/>
      <c r="DUR107" s="163"/>
      <c r="DUS107" s="139"/>
      <c r="DUT107" s="143"/>
      <c r="DUU107" s="163"/>
      <c r="DUV107" s="139"/>
      <c r="DUW107" s="143"/>
      <c r="DUX107" s="163"/>
      <c r="DUY107" s="139"/>
      <c r="DUZ107" s="143"/>
      <c r="DVA107" s="163"/>
      <c r="DVB107" s="191"/>
      <c r="DVC107" s="164"/>
      <c r="DVD107" s="163"/>
      <c r="DVF107" s="165"/>
      <c r="DVH107" s="139"/>
      <c r="DVJ107" s="190"/>
      <c r="DVK107" s="141"/>
      <c r="DVL107" s="139"/>
      <c r="DVM107" s="163"/>
      <c r="DVN107" s="163"/>
      <c r="DVO107" s="139"/>
      <c r="DVP107" s="143"/>
      <c r="DVQ107" s="163"/>
      <c r="DVR107" s="139"/>
      <c r="DVS107" s="143"/>
      <c r="DVT107" s="163"/>
      <c r="DVU107" s="139"/>
      <c r="DVV107" s="143"/>
      <c r="DVW107" s="163"/>
      <c r="DVX107" s="139"/>
      <c r="DVY107" s="143"/>
      <c r="DVZ107" s="163"/>
      <c r="DWA107" s="191"/>
      <c r="DWB107" s="164"/>
      <c r="DWC107" s="163"/>
      <c r="DWE107" s="165"/>
      <c r="DWG107" s="139"/>
      <c r="DWI107" s="190"/>
      <c r="DWJ107" s="141"/>
      <c r="DWK107" s="139"/>
      <c r="DWL107" s="163"/>
      <c r="DWM107" s="163"/>
      <c r="DWN107" s="139"/>
      <c r="DWO107" s="143"/>
      <c r="DWP107" s="163"/>
      <c r="DWQ107" s="139"/>
      <c r="DWR107" s="143"/>
      <c r="DWS107" s="163"/>
      <c r="DWT107" s="139"/>
      <c r="DWU107" s="143"/>
      <c r="DWV107" s="163"/>
      <c r="DWW107" s="139"/>
      <c r="DWX107" s="143"/>
      <c r="DWY107" s="163"/>
      <c r="DWZ107" s="191"/>
      <c r="DXA107" s="164"/>
      <c r="DXB107" s="163"/>
      <c r="DXD107" s="165"/>
      <c r="DXF107" s="139"/>
      <c r="DXH107" s="190"/>
      <c r="DXI107" s="141"/>
      <c r="DXJ107" s="139"/>
      <c r="DXK107" s="163"/>
      <c r="DXL107" s="163"/>
      <c r="DXM107" s="139"/>
      <c r="DXN107" s="143"/>
      <c r="DXO107" s="163"/>
      <c r="DXP107" s="139"/>
      <c r="DXQ107" s="143"/>
      <c r="DXR107" s="163"/>
      <c r="DXS107" s="139"/>
      <c r="DXT107" s="143"/>
      <c r="DXU107" s="163"/>
      <c r="DXV107" s="139"/>
      <c r="DXW107" s="143"/>
      <c r="DXX107" s="163"/>
      <c r="DXY107" s="191"/>
      <c r="DXZ107" s="164"/>
      <c r="DYA107" s="163"/>
      <c r="DYC107" s="165"/>
      <c r="DYE107" s="139"/>
      <c r="DYG107" s="190"/>
      <c r="DYH107" s="141"/>
      <c r="DYI107" s="139"/>
      <c r="DYJ107" s="163"/>
      <c r="DYK107" s="163"/>
      <c r="DYL107" s="139"/>
      <c r="DYM107" s="143"/>
      <c r="DYN107" s="163"/>
      <c r="DYO107" s="139"/>
      <c r="DYP107" s="143"/>
      <c r="DYQ107" s="163"/>
      <c r="DYR107" s="139"/>
      <c r="DYS107" s="143"/>
      <c r="DYT107" s="163"/>
      <c r="DYU107" s="139"/>
      <c r="DYV107" s="143"/>
      <c r="DYW107" s="163"/>
      <c r="DYX107" s="191"/>
      <c r="DYY107" s="164"/>
      <c r="DYZ107" s="163"/>
      <c r="DZB107" s="165"/>
      <c r="DZD107" s="139"/>
      <c r="DZF107" s="190"/>
      <c r="DZG107" s="141"/>
      <c r="DZH107" s="139"/>
      <c r="DZI107" s="163"/>
      <c r="DZJ107" s="163"/>
      <c r="DZK107" s="139"/>
      <c r="DZL107" s="143"/>
      <c r="DZM107" s="163"/>
      <c r="DZN107" s="139"/>
      <c r="DZO107" s="143"/>
      <c r="DZP107" s="163"/>
      <c r="DZQ107" s="139"/>
      <c r="DZR107" s="143"/>
      <c r="DZS107" s="163"/>
      <c r="DZT107" s="139"/>
      <c r="DZU107" s="143"/>
      <c r="DZV107" s="163"/>
      <c r="DZW107" s="191"/>
      <c r="DZX107" s="164"/>
      <c r="DZY107" s="163"/>
      <c r="EAA107" s="165"/>
      <c r="EAC107" s="139"/>
      <c r="EAE107" s="190"/>
      <c r="EAF107" s="141"/>
      <c r="EAG107" s="139"/>
      <c r="EAH107" s="163"/>
      <c r="EAI107" s="163"/>
      <c r="EAJ107" s="139"/>
      <c r="EAK107" s="143"/>
      <c r="EAL107" s="163"/>
      <c r="EAM107" s="139"/>
      <c r="EAN107" s="143"/>
      <c r="EAO107" s="163"/>
      <c r="EAP107" s="139"/>
      <c r="EAQ107" s="143"/>
      <c r="EAR107" s="163"/>
      <c r="EAS107" s="139"/>
      <c r="EAT107" s="143"/>
      <c r="EAU107" s="163"/>
      <c r="EAV107" s="191"/>
      <c r="EAW107" s="164"/>
      <c r="EAX107" s="163"/>
      <c r="EAZ107" s="165"/>
      <c r="EBB107" s="139"/>
      <c r="EBD107" s="190"/>
      <c r="EBE107" s="141"/>
      <c r="EBF107" s="139"/>
      <c r="EBG107" s="163"/>
      <c r="EBH107" s="163"/>
      <c r="EBI107" s="139"/>
      <c r="EBJ107" s="143"/>
      <c r="EBK107" s="163"/>
      <c r="EBL107" s="139"/>
      <c r="EBM107" s="143"/>
      <c r="EBN107" s="163"/>
      <c r="EBO107" s="139"/>
      <c r="EBP107" s="143"/>
      <c r="EBQ107" s="163"/>
      <c r="EBR107" s="139"/>
      <c r="EBS107" s="143"/>
      <c r="EBT107" s="163"/>
      <c r="EBU107" s="191"/>
      <c r="EBV107" s="164"/>
      <c r="EBW107" s="163"/>
      <c r="EBY107" s="165"/>
      <c r="ECA107" s="139"/>
      <c r="ECC107" s="190"/>
      <c r="ECD107" s="141"/>
      <c r="ECE107" s="139"/>
      <c r="ECF107" s="163"/>
      <c r="ECG107" s="163"/>
      <c r="ECH107" s="139"/>
      <c r="ECI107" s="143"/>
      <c r="ECJ107" s="163"/>
      <c r="ECK107" s="139"/>
      <c r="ECL107" s="143"/>
      <c r="ECM107" s="163"/>
      <c r="ECN107" s="139"/>
      <c r="ECO107" s="143"/>
      <c r="ECP107" s="163"/>
      <c r="ECQ107" s="139"/>
      <c r="ECR107" s="143"/>
      <c r="ECS107" s="163"/>
      <c r="ECT107" s="191"/>
      <c r="ECU107" s="164"/>
      <c r="ECV107" s="163"/>
      <c r="ECX107" s="165"/>
      <c r="ECZ107" s="139"/>
      <c r="EDB107" s="190"/>
      <c r="EDC107" s="141"/>
      <c r="EDD107" s="139"/>
      <c r="EDE107" s="163"/>
      <c r="EDF107" s="163"/>
      <c r="EDG107" s="139"/>
      <c r="EDH107" s="143"/>
      <c r="EDI107" s="163"/>
      <c r="EDJ107" s="139"/>
      <c r="EDK107" s="143"/>
      <c r="EDL107" s="163"/>
      <c r="EDM107" s="139"/>
      <c r="EDN107" s="143"/>
      <c r="EDO107" s="163"/>
      <c r="EDP107" s="139"/>
      <c r="EDQ107" s="143"/>
      <c r="EDR107" s="163"/>
      <c r="EDS107" s="191"/>
      <c r="EDT107" s="164"/>
      <c r="EDU107" s="163"/>
      <c r="EDW107" s="165"/>
      <c r="EDY107" s="139"/>
      <c r="EEA107" s="190"/>
      <c r="EEB107" s="141"/>
      <c r="EEC107" s="139"/>
      <c r="EED107" s="163"/>
      <c r="EEE107" s="163"/>
      <c r="EEF107" s="139"/>
      <c r="EEG107" s="143"/>
      <c r="EEH107" s="163"/>
      <c r="EEI107" s="139"/>
      <c r="EEJ107" s="143"/>
      <c r="EEK107" s="163"/>
      <c r="EEL107" s="139"/>
      <c r="EEM107" s="143"/>
      <c r="EEN107" s="163"/>
      <c r="EEO107" s="139"/>
      <c r="EEP107" s="143"/>
      <c r="EEQ107" s="163"/>
      <c r="EER107" s="191"/>
      <c r="EES107" s="164"/>
      <c r="EET107" s="163"/>
      <c r="EEV107" s="165"/>
      <c r="EEX107" s="139"/>
      <c r="EEZ107" s="190"/>
      <c r="EFA107" s="141"/>
      <c r="EFB107" s="139"/>
      <c r="EFC107" s="163"/>
      <c r="EFD107" s="163"/>
      <c r="EFE107" s="139"/>
      <c r="EFF107" s="143"/>
      <c r="EFG107" s="163"/>
      <c r="EFH107" s="139"/>
      <c r="EFI107" s="143"/>
      <c r="EFJ107" s="163"/>
      <c r="EFK107" s="139"/>
      <c r="EFL107" s="143"/>
      <c r="EFM107" s="163"/>
      <c r="EFN107" s="139"/>
      <c r="EFO107" s="143"/>
      <c r="EFP107" s="163"/>
      <c r="EFQ107" s="191"/>
      <c r="EFR107" s="164"/>
      <c r="EFS107" s="163"/>
      <c r="EFU107" s="165"/>
      <c r="EFW107" s="139"/>
      <c r="EFY107" s="190"/>
      <c r="EFZ107" s="141"/>
      <c r="EGA107" s="139"/>
      <c r="EGB107" s="163"/>
      <c r="EGC107" s="163"/>
      <c r="EGD107" s="139"/>
      <c r="EGE107" s="143"/>
      <c r="EGF107" s="163"/>
      <c r="EGG107" s="139"/>
      <c r="EGH107" s="143"/>
      <c r="EGI107" s="163"/>
      <c r="EGJ107" s="139"/>
      <c r="EGK107" s="143"/>
      <c r="EGL107" s="163"/>
      <c r="EGM107" s="139"/>
      <c r="EGN107" s="143"/>
      <c r="EGO107" s="163"/>
      <c r="EGP107" s="191"/>
      <c r="EGQ107" s="164"/>
      <c r="EGR107" s="163"/>
      <c r="EGT107" s="165"/>
      <c r="EGV107" s="139"/>
      <c r="EGX107" s="190"/>
      <c r="EGY107" s="141"/>
      <c r="EGZ107" s="139"/>
      <c r="EHA107" s="163"/>
      <c r="EHB107" s="163"/>
      <c r="EHC107" s="139"/>
      <c r="EHD107" s="143"/>
      <c r="EHE107" s="163"/>
      <c r="EHF107" s="139"/>
      <c r="EHG107" s="143"/>
      <c r="EHH107" s="163"/>
      <c r="EHI107" s="139"/>
      <c r="EHJ107" s="143"/>
      <c r="EHK107" s="163"/>
      <c r="EHL107" s="139"/>
      <c r="EHM107" s="143"/>
      <c r="EHN107" s="163"/>
      <c r="EHO107" s="191"/>
      <c r="EHP107" s="164"/>
      <c r="EHQ107" s="163"/>
      <c r="EHS107" s="165"/>
      <c r="EHU107" s="139"/>
      <c r="EHW107" s="190"/>
      <c r="EHX107" s="141"/>
      <c r="EHY107" s="139"/>
      <c r="EHZ107" s="163"/>
      <c r="EIA107" s="163"/>
      <c r="EIB107" s="139"/>
      <c r="EIC107" s="143"/>
      <c r="EID107" s="163"/>
      <c r="EIE107" s="139"/>
      <c r="EIF107" s="143"/>
      <c r="EIG107" s="163"/>
      <c r="EIH107" s="139"/>
      <c r="EII107" s="143"/>
      <c r="EIJ107" s="163"/>
      <c r="EIK107" s="139"/>
      <c r="EIL107" s="143"/>
      <c r="EIM107" s="163"/>
      <c r="EIN107" s="191"/>
      <c r="EIO107" s="164"/>
      <c r="EIP107" s="163"/>
      <c r="EIR107" s="165"/>
      <c r="EIT107" s="139"/>
      <c r="EIV107" s="190"/>
      <c r="EIW107" s="141"/>
      <c r="EIX107" s="139"/>
      <c r="EIY107" s="163"/>
      <c r="EIZ107" s="163"/>
      <c r="EJA107" s="139"/>
      <c r="EJB107" s="143"/>
      <c r="EJC107" s="163"/>
      <c r="EJD107" s="139"/>
      <c r="EJE107" s="143"/>
      <c r="EJF107" s="163"/>
      <c r="EJG107" s="139"/>
      <c r="EJH107" s="143"/>
      <c r="EJI107" s="163"/>
      <c r="EJJ107" s="139"/>
      <c r="EJK107" s="143"/>
      <c r="EJL107" s="163"/>
      <c r="EJM107" s="191"/>
      <c r="EJN107" s="164"/>
      <c r="EJO107" s="163"/>
      <c r="EJQ107" s="165"/>
      <c r="EJS107" s="139"/>
      <c r="EJU107" s="190"/>
      <c r="EJV107" s="141"/>
      <c r="EJW107" s="139"/>
      <c r="EJX107" s="163"/>
      <c r="EJY107" s="163"/>
      <c r="EJZ107" s="139"/>
      <c r="EKA107" s="143"/>
      <c r="EKB107" s="163"/>
      <c r="EKC107" s="139"/>
      <c r="EKD107" s="143"/>
      <c r="EKE107" s="163"/>
      <c r="EKF107" s="139"/>
      <c r="EKG107" s="143"/>
      <c r="EKH107" s="163"/>
      <c r="EKI107" s="139"/>
      <c r="EKJ107" s="143"/>
      <c r="EKK107" s="163"/>
      <c r="EKL107" s="191"/>
      <c r="EKM107" s="164"/>
      <c r="EKN107" s="163"/>
      <c r="EKP107" s="165"/>
      <c r="EKR107" s="139"/>
      <c r="EKT107" s="190"/>
      <c r="EKU107" s="141"/>
      <c r="EKV107" s="139"/>
      <c r="EKW107" s="163"/>
      <c r="EKX107" s="163"/>
      <c r="EKY107" s="139"/>
      <c r="EKZ107" s="143"/>
      <c r="ELA107" s="163"/>
      <c r="ELB107" s="139"/>
      <c r="ELC107" s="143"/>
      <c r="ELD107" s="163"/>
      <c r="ELE107" s="139"/>
      <c r="ELF107" s="143"/>
      <c r="ELG107" s="163"/>
      <c r="ELH107" s="139"/>
      <c r="ELI107" s="143"/>
      <c r="ELJ107" s="163"/>
      <c r="ELK107" s="191"/>
      <c r="ELL107" s="164"/>
      <c r="ELM107" s="163"/>
      <c r="ELO107" s="165"/>
      <c r="ELQ107" s="139"/>
      <c r="ELS107" s="190"/>
      <c r="ELT107" s="141"/>
      <c r="ELU107" s="139"/>
      <c r="ELV107" s="163"/>
      <c r="ELW107" s="163"/>
      <c r="ELX107" s="139"/>
      <c r="ELY107" s="143"/>
      <c r="ELZ107" s="163"/>
      <c r="EMA107" s="139"/>
      <c r="EMB107" s="143"/>
      <c r="EMC107" s="163"/>
      <c r="EMD107" s="139"/>
      <c r="EME107" s="143"/>
      <c r="EMF107" s="163"/>
      <c r="EMG107" s="139"/>
      <c r="EMH107" s="143"/>
      <c r="EMI107" s="163"/>
      <c r="EMJ107" s="191"/>
      <c r="EMK107" s="164"/>
      <c r="EML107" s="163"/>
      <c r="EMN107" s="165"/>
      <c r="EMP107" s="139"/>
      <c r="EMR107" s="190"/>
      <c r="EMS107" s="141"/>
      <c r="EMT107" s="139"/>
      <c r="EMU107" s="163"/>
      <c r="EMV107" s="163"/>
      <c r="EMW107" s="139"/>
      <c r="EMX107" s="143"/>
      <c r="EMY107" s="163"/>
      <c r="EMZ107" s="139"/>
      <c r="ENA107" s="143"/>
      <c r="ENB107" s="163"/>
      <c r="ENC107" s="139"/>
      <c r="END107" s="143"/>
      <c r="ENE107" s="163"/>
      <c r="ENF107" s="139"/>
      <c r="ENG107" s="143"/>
      <c r="ENH107" s="163"/>
      <c r="ENI107" s="191"/>
      <c r="ENJ107" s="164"/>
      <c r="ENK107" s="163"/>
      <c r="ENM107" s="165"/>
      <c r="ENO107" s="139"/>
      <c r="ENQ107" s="190"/>
      <c r="ENR107" s="141"/>
      <c r="ENS107" s="139"/>
      <c r="ENT107" s="163"/>
      <c r="ENU107" s="163"/>
      <c r="ENV107" s="139"/>
      <c r="ENW107" s="143"/>
      <c r="ENX107" s="163"/>
      <c r="ENY107" s="139"/>
      <c r="ENZ107" s="143"/>
      <c r="EOA107" s="163"/>
      <c r="EOB107" s="139"/>
      <c r="EOC107" s="143"/>
      <c r="EOD107" s="163"/>
      <c r="EOE107" s="139"/>
      <c r="EOF107" s="143"/>
      <c r="EOG107" s="163"/>
      <c r="EOH107" s="191"/>
      <c r="EOI107" s="164"/>
      <c r="EOJ107" s="163"/>
      <c r="EOL107" s="165"/>
      <c r="EON107" s="139"/>
      <c r="EOP107" s="190"/>
      <c r="EOQ107" s="141"/>
      <c r="EOR107" s="139"/>
      <c r="EOS107" s="163"/>
      <c r="EOT107" s="163"/>
      <c r="EOU107" s="139"/>
      <c r="EOV107" s="143"/>
      <c r="EOW107" s="163"/>
      <c r="EOX107" s="139"/>
      <c r="EOY107" s="143"/>
      <c r="EOZ107" s="163"/>
      <c r="EPA107" s="139"/>
      <c r="EPB107" s="143"/>
      <c r="EPC107" s="163"/>
      <c r="EPD107" s="139"/>
      <c r="EPE107" s="143"/>
      <c r="EPF107" s="163"/>
      <c r="EPG107" s="191"/>
      <c r="EPH107" s="164"/>
      <c r="EPI107" s="163"/>
      <c r="EPK107" s="165"/>
      <c r="EPM107" s="139"/>
      <c r="EPO107" s="190"/>
      <c r="EPP107" s="141"/>
      <c r="EPQ107" s="139"/>
      <c r="EPR107" s="163"/>
      <c r="EPS107" s="163"/>
      <c r="EPT107" s="139"/>
      <c r="EPU107" s="143"/>
      <c r="EPV107" s="163"/>
      <c r="EPW107" s="139"/>
      <c r="EPX107" s="143"/>
      <c r="EPY107" s="163"/>
      <c r="EPZ107" s="139"/>
      <c r="EQA107" s="143"/>
      <c r="EQB107" s="163"/>
      <c r="EQC107" s="139"/>
      <c r="EQD107" s="143"/>
      <c r="EQE107" s="163"/>
      <c r="EQF107" s="191"/>
      <c r="EQG107" s="164"/>
      <c r="EQH107" s="163"/>
      <c r="EQJ107" s="165"/>
      <c r="EQL107" s="139"/>
      <c r="EQN107" s="190"/>
      <c r="EQO107" s="141"/>
      <c r="EQP107" s="139"/>
      <c r="EQQ107" s="163"/>
      <c r="EQR107" s="163"/>
      <c r="EQS107" s="139"/>
      <c r="EQT107" s="143"/>
      <c r="EQU107" s="163"/>
      <c r="EQV107" s="139"/>
      <c r="EQW107" s="143"/>
      <c r="EQX107" s="163"/>
      <c r="EQY107" s="139"/>
      <c r="EQZ107" s="143"/>
      <c r="ERA107" s="163"/>
      <c r="ERB107" s="139"/>
      <c r="ERC107" s="143"/>
      <c r="ERD107" s="163"/>
      <c r="ERE107" s="191"/>
      <c r="ERF107" s="164"/>
      <c r="ERG107" s="163"/>
      <c r="ERI107" s="165"/>
      <c r="ERK107" s="139"/>
      <c r="ERM107" s="190"/>
      <c r="ERN107" s="141"/>
      <c r="ERO107" s="139"/>
      <c r="ERP107" s="163"/>
      <c r="ERQ107" s="163"/>
      <c r="ERR107" s="139"/>
      <c r="ERS107" s="143"/>
      <c r="ERT107" s="163"/>
      <c r="ERU107" s="139"/>
      <c r="ERV107" s="143"/>
      <c r="ERW107" s="163"/>
      <c r="ERX107" s="139"/>
      <c r="ERY107" s="143"/>
      <c r="ERZ107" s="163"/>
      <c r="ESA107" s="139"/>
      <c r="ESB107" s="143"/>
      <c r="ESC107" s="163"/>
      <c r="ESD107" s="191"/>
      <c r="ESE107" s="164"/>
      <c r="ESF107" s="163"/>
      <c r="ESH107" s="165"/>
      <c r="ESJ107" s="139"/>
      <c r="ESL107" s="190"/>
      <c r="ESM107" s="141"/>
      <c r="ESN107" s="139"/>
      <c r="ESO107" s="163"/>
      <c r="ESP107" s="163"/>
      <c r="ESQ107" s="139"/>
      <c r="ESR107" s="143"/>
      <c r="ESS107" s="163"/>
      <c r="EST107" s="139"/>
      <c r="ESU107" s="143"/>
      <c r="ESV107" s="163"/>
      <c r="ESW107" s="139"/>
      <c r="ESX107" s="143"/>
      <c r="ESY107" s="163"/>
      <c r="ESZ107" s="139"/>
      <c r="ETA107" s="143"/>
      <c r="ETB107" s="163"/>
      <c r="ETC107" s="191"/>
      <c r="ETD107" s="164"/>
      <c r="ETE107" s="163"/>
      <c r="ETG107" s="165"/>
      <c r="ETI107" s="139"/>
      <c r="ETK107" s="190"/>
      <c r="ETL107" s="141"/>
      <c r="ETM107" s="139"/>
      <c r="ETN107" s="163"/>
      <c r="ETO107" s="163"/>
      <c r="ETP107" s="139"/>
      <c r="ETQ107" s="143"/>
      <c r="ETR107" s="163"/>
      <c r="ETS107" s="139"/>
      <c r="ETT107" s="143"/>
      <c r="ETU107" s="163"/>
      <c r="ETV107" s="139"/>
      <c r="ETW107" s="143"/>
      <c r="ETX107" s="163"/>
      <c r="ETY107" s="139"/>
      <c r="ETZ107" s="143"/>
      <c r="EUA107" s="163"/>
      <c r="EUB107" s="191"/>
      <c r="EUC107" s="164"/>
      <c r="EUD107" s="163"/>
      <c r="EUF107" s="165"/>
      <c r="EUH107" s="139"/>
      <c r="EUJ107" s="190"/>
      <c r="EUK107" s="141"/>
      <c r="EUL107" s="139"/>
      <c r="EUM107" s="163"/>
      <c r="EUN107" s="163"/>
      <c r="EUO107" s="139"/>
      <c r="EUP107" s="143"/>
      <c r="EUQ107" s="163"/>
      <c r="EUR107" s="139"/>
      <c r="EUS107" s="143"/>
      <c r="EUT107" s="163"/>
      <c r="EUU107" s="139"/>
      <c r="EUV107" s="143"/>
      <c r="EUW107" s="163"/>
      <c r="EUX107" s="139"/>
      <c r="EUY107" s="143"/>
      <c r="EUZ107" s="163"/>
      <c r="EVA107" s="191"/>
      <c r="EVB107" s="164"/>
      <c r="EVC107" s="163"/>
      <c r="EVE107" s="165"/>
      <c r="EVG107" s="139"/>
      <c r="EVI107" s="190"/>
      <c r="EVJ107" s="141"/>
      <c r="EVK107" s="139"/>
      <c r="EVL107" s="163"/>
      <c r="EVM107" s="163"/>
      <c r="EVN107" s="139"/>
      <c r="EVO107" s="143"/>
      <c r="EVP107" s="163"/>
      <c r="EVQ107" s="139"/>
      <c r="EVR107" s="143"/>
      <c r="EVS107" s="163"/>
      <c r="EVT107" s="139"/>
      <c r="EVU107" s="143"/>
      <c r="EVV107" s="163"/>
      <c r="EVW107" s="139"/>
      <c r="EVX107" s="143"/>
      <c r="EVY107" s="163"/>
      <c r="EVZ107" s="191"/>
      <c r="EWA107" s="164"/>
      <c r="EWB107" s="163"/>
      <c r="EWD107" s="165"/>
      <c r="EWF107" s="139"/>
      <c r="EWH107" s="190"/>
      <c r="EWI107" s="141"/>
      <c r="EWJ107" s="139"/>
      <c r="EWK107" s="163"/>
      <c r="EWL107" s="163"/>
      <c r="EWM107" s="139"/>
      <c r="EWN107" s="143"/>
      <c r="EWO107" s="163"/>
      <c r="EWP107" s="139"/>
      <c r="EWQ107" s="143"/>
      <c r="EWR107" s="163"/>
      <c r="EWS107" s="139"/>
      <c r="EWT107" s="143"/>
      <c r="EWU107" s="163"/>
      <c r="EWV107" s="139"/>
      <c r="EWW107" s="143"/>
      <c r="EWX107" s="163"/>
      <c r="EWY107" s="191"/>
      <c r="EWZ107" s="164"/>
      <c r="EXA107" s="163"/>
      <c r="EXC107" s="165"/>
      <c r="EXE107" s="139"/>
      <c r="EXG107" s="190"/>
      <c r="EXH107" s="141"/>
      <c r="EXI107" s="139"/>
      <c r="EXJ107" s="163"/>
      <c r="EXK107" s="163"/>
      <c r="EXL107" s="139"/>
      <c r="EXM107" s="143"/>
      <c r="EXN107" s="163"/>
      <c r="EXO107" s="139"/>
      <c r="EXP107" s="143"/>
      <c r="EXQ107" s="163"/>
      <c r="EXR107" s="139"/>
      <c r="EXS107" s="143"/>
      <c r="EXT107" s="163"/>
      <c r="EXU107" s="139"/>
      <c r="EXV107" s="143"/>
      <c r="EXW107" s="163"/>
      <c r="EXX107" s="191"/>
      <c r="EXY107" s="164"/>
      <c r="EXZ107" s="163"/>
      <c r="EYB107" s="165"/>
      <c r="EYD107" s="139"/>
      <c r="EYF107" s="190"/>
      <c r="EYG107" s="141"/>
      <c r="EYH107" s="139"/>
      <c r="EYI107" s="163"/>
      <c r="EYJ107" s="163"/>
      <c r="EYK107" s="139"/>
      <c r="EYL107" s="143"/>
      <c r="EYM107" s="163"/>
      <c r="EYN107" s="139"/>
      <c r="EYO107" s="143"/>
      <c r="EYP107" s="163"/>
      <c r="EYQ107" s="139"/>
      <c r="EYR107" s="143"/>
      <c r="EYS107" s="163"/>
      <c r="EYT107" s="139"/>
      <c r="EYU107" s="143"/>
      <c r="EYV107" s="163"/>
      <c r="EYW107" s="191"/>
      <c r="EYX107" s="164"/>
      <c r="EYY107" s="163"/>
      <c r="EZA107" s="165"/>
      <c r="EZC107" s="139"/>
      <c r="EZE107" s="190"/>
      <c r="EZF107" s="141"/>
      <c r="EZG107" s="139"/>
      <c r="EZH107" s="163"/>
      <c r="EZI107" s="163"/>
      <c r="EZJ107" s="139"/>
      <c r="EZK107" s="143"/>
      <c r="EZL107" s="163"/>
      <c r="EZM107" s="139"/>
      <c r="EZN107" s="143"/>
      <c r="EZO107" s="163"/>
      <c r="EZP107" s="139"/>
      <c r="EZQ107" s="143"/>
      <c r="EZR107" s="163"/>
      <c r="EZS107" s="139"/>
      <c r="EZT107" s="143"/>
      <c r="EZU107" s="163"/>
      <c r="EZV107" s="191"/>
      <c r="EZW107" s="164"/>
      <c r="EZX107" s="163"/>
      <c r="EZZ107" s="165"/>
      <c r="FAB107" s="139"/>
      <c r="FAD107" s="190"/>
      <c r="FAE107" s="141"/>
      <c r="FAF107" s="139"/>
      <c r="FAG107" s="163"/>
      <c r="FAH107" s="163"/>
      <c r="FAI107" s="139"/>
      <c r="FAJ107" s="143"/>
      <c r="FAK107" s="163"/>
      <c r="FAL107" s="139"/>
      <c r="FAM107" s="143"/>
      <c r="FAN107" s="163"/>
      <c r="FAO107" s="139"/>
      <c r="FAP107" s="143"/>
      <c r="FAQ107" s="163"/>
      <c r="FAR107" s="139"/>
      <c r="FAS107" s="143"/>
      <c r="FAT107" s="163"/>
      <c r="FAU107" s="191"/>
      <c r="FAV107" s="164"/>
      <c r="FAW107" s="163"/>
      <c r="FAY107" s="165"/>
      <c r="FBA107" s="139"/>
      <c r="FBC107" s="190"/>
      <c r="FBD107" s="141"/>
      <c r="FBE107" s="139"/>
      <c r="FBF107" s="163"/>
      <c r="FBG107" s="163"/>
      <c r="FBH107" s="139"/>
      <c r="FBI107" s="143"/>
      <c r="FBJ107" s="163"/>
      <c r="FBK107" s="139"/>
      <c r="FBL107" s="143"/>
      <c r="FBM107" s="163"/>
      <c r="FBN107" s="139"/>
      <c r="FBO107" s="143"/>
      <c r="FBP107" s="163"/>
      <c r="FBQ107" s="139"/>
      <c r="FBR107" s="143"/>
      <c r="FBS107" s="163"/>
      <c r="FBT107" s="191"/>
      <c r="FBU107" s="164"/>
      <c r="FBV107" s="163"/>
      <c r="FBX107" s="165"/>
      <c r="FBZ107" s="139"/>
      <c r="FCB107" s="190"/>
      <c r="FCC107" s="141"/>
      <c r="FCD107" s="139"/>
      <c r="FCE107" s="163"/>
      <c r="FCF107" s="163"/>
      <c r="FCG107" s="139"/>
      <c r="FCH107" s="143"/>
      <c r="FCI107" s="163"/>
      <c r="FCJ107" s="139"/>
      <c r="FCK107" s="143"/>
      <c r="FCL107" s="163"/>
      <c r="FCM107" s="139"/>
      <c r="FCN107" s="143"/>
      <c r="FCO107" s="163"/>
      <c r="FCP107" s="139"/>
      <c r="FCQ107" s="143"/>
      <c r="FCR107" s="163"/>
      <c r="FCS107" s="191"/>
      <c r="FCT107" s="164"/>
      <c r="FCU107" s="163"/>
      <c r="FCW107" s="165"/>
      <c r="FCY107" s="139"/>
      <c r="FDA107" s="190"/>
      <c r="FDB107" s="141"/>
      <c r="FDC107" s="139"/>
      <c r="FDD107" s="163"/>
      <c r="FDE107" s="163"/>
      <c r="FDF107" s="139"/>
      <c r="FDG107" s="143"/>
      <c r="FDH107" s="163"/>
      <c r="FDI107" s="139"/>
      <c r="FDJ107" s="143"/>
      <c r="FDK107" s="163"/>
      <c r="FDL107" s="139"/>
      <c r="FDM107" s="143"/>
      <c r="FDN107" s="163"/>
      <c r="FDO107" s="139"/>
      <c r="FDP107" s="143"/>
      <c r="FDQ107" s="163"/>
      <c r="FDR107" s="191"/>
      <c r="FDS107" s="164"/>
      <c r="FDT107" s="163"/>
      <c r="FDV107" s="165"/>
      <c r="FDX107" s="139"/>
      <c r="FDZ107" s="190"/>
      <c r="FEA107" s="141"/>
      <c r="FEB107" s="139"/>
      <c r="FEC107" s="163"/>
      <c r="FED107" s="163"/>
      <c r="FEE107" s="139"/>
      <c r="FEF107" s="143"/>
      <c r="FEG107" s="163"/>
      <c r="FEH107" s="139"/>
      <c r="FEI107" s="143"/>
      <c r="FEJ107" s="163"/>
      <c r="FEK107" s="139"/>
      <c r="FEL107" s="143"/>
      <c r="FEM107" s="163"/>
      <c r="FEN107" s="139"/>
      <c r="FEO107" s="143"/>
      <c r="FEP107" s="163"/>
      <c r="FEQ107" s="191"/>
      <c r="FER107" s="164"/>
      <c r="FES107" s="163"/>
      <c r="FEU107" s="165"/>
      <c r="FEW107" s="139"/>
      <c r="FEY107" s="190"/>
      <c r="FEZ107" s="141"/>
      <c r="FFA107" s="139"/>
      <c r="FFB107" s="163"/>
      <c r="FFC107" s="163"/>
      <c r="FFD107" s="139"/>
      <c r="FFE107" s="143"/>
      <c r="FFF107" s="163"/>
      <c r="FFG107" s="139"/>
      <c r="FFH107" s="143"/>
      <c r="FFI107" s="163"/>
      <c r="FFJ107" s="139"/>
      <c r="FFK107" s="143"/>
      <c r="FFL107" s="163"/>
      <c r="FFM107" s="139"/>
      <c r="FFN107" s="143"/>
      <c r="FFO107" s="163"/>
      <c r="FFP107" s="191"/>
      <c r="FFQ107" s="164"/>
      <c r="FFR107" s="163"/>
      <c r="FFT107" s="165"/>
      <c r="FFV107" s="139"/>
      <c r="FFX107" s="190"/>
      <c r="FFY107" s="141"/>
      <c r="FFZ107" s="139"/>
      <c r="FGA107" s="163"/>
      <c r="FGB107" s="163"/>
      <c r="FGC107" s="139"/>
      <c r="FGD107" s="143"/>
      <c r="FGE107" s="163"/>
      <c r="FGF107" s="139"/>
      <c r="FGG107" s="143"/>
      <c r="FGH107" s="163"/>
      <c r="FGI107" s="139"/>
      <c r="FGJ107" s="143"/>
      <c r="FGK107" s="163"/>
      <c r="FGL107" s="139"/>
      <c r="FGM107" s="143"/>
      <c r="FGN107" s="163"/>
      <c r="FGO107" s="191"/>
      <c r="FGP107" s="164"/>
      <c r="FGQ107" s="163"/>
      <c r="FGS107" s="165"/>
      <c r="FGU107" s="139"/>
      <c r="FGW107" s="190"/>
      <c r="FGX107" s="141"/>
      <c r="FGY107" s="139"/>
      <c r="FGZ107" s="163"/>
      <c r="FHA107" s="163"/>
      <c r="FHB107" s="139"/>
      <c r="FHC107" s="143"/>
      <c r="FHD107" s="163"/>
      <c r="FHE107" s="139"/>
      <c r="FHF107" s="143"/>
      <c r="FHG107" s="163"/>
      <c r="FHH107" s="139"/>
      <c r="FHI107" s="143"/>
      <c r="FHJ107" s="163"/>
      <c r="FHK107" s="139"/>
      <c r="FHL107" s="143"/>
      <c r="FHM107" s="163"/>
      <c r="FHN107" s="191"/>
      <c r="FHO107" s="164"/>
      <c r="FHP107" s="163"/>
      <c r="FHR107" s="165"/>
      <c r="FHT107" s="139"/>
      <c r="FHV107" s="190"/>
      <c r="FHW107" s="141"/>
      <c r="FHX107" s="139"/>
      <c r="FHY107" s="163"/>
      <c r="FHZ107" s="163"/>
      <c r="FIA107" s="139"/>
      <c r="FIB107" s="143"/>
      <c r="FIC107" s="163"/>
      <c r="FID107" s="139"/>
      <c r="FIE107" s="143"/>
      <c r="FIF107" s="163"/>
      <c r="FIG107" s="139"/>
      <c r="FIH107" s="143"/>
      <c r="FII107" s="163"/>
      <c r="FIJ107" s="139"/>
      <c r="FIK107" s="143"/>
      <c r="FIL107" s="163"/>
      <c r="FIM107" s="191"/>
      <c r="FIN107" s="164"/>
      <c r="FIO107" s="163"/>
      <c r="FIQ107" s="165"/>
      <c r="FIS107" s="139"/>
      <c r="FIU107" s="190"/>
      <c r="FIV107" s="141"/>
      <c r="FIW107" s="139"/>
      <c r="FIX107" s="163"/>
      <c r="FIY107" s="163"/>
      <c r="FIZ107" s="139"/>
      <c r="FJA107" s="143"/>
      <c r="FJB107" s="163"/>
      <c r="FJC107" s="139"/>
      <c r="FJD107" s="143"/>
      <c r="FJE107" s="163"/>
      <c r="FJF107" s="139"/>
      <c r="FJG107" s="143"/>
      <c r="FJH107" s="163"/>
      <c r="FJI107" s="139"/>
      <c r="FJJ107" s="143"/>
      <c r="FJK107" s="163"/>
      <c r="FJL107" s="191"/>
      <c r="FJM107" s="164"/>
      <c r="FJN107" s="163"/>
      <c r="FJP107" s="165"/>
      <c r="FJR107" s="139"/>
      <c r="FJT107" s="190"/>
      <c r="FJU107" s="141"/>
      <c r="FJV107" s="139"/>
      <c r="FJW107" s="163"/>
      <c r="FJX107" s="163"/>
      <c r="FJY107" s="139"/>
      <c r="FJZ107" s="143"/>
      <c r="FKA107" s="163"/>
      <c r="FKB107" s="139"/>
      <c r="FKC107" s="143"/>
      <c r="FKD107" s="163"/>
      <c r="FKE107" s="139"/>
      <c r="FKF107" s="143"/>
      <c r="FKG107" s="163"/>
      <c r="FKH107" s="139"/>
      <c r="FKI107" s="143"/>
      <c r="FKJ107" s="163"/>
      <c r="FKK107" s="191"/>
      <c r="FKL107" s="164"/>
      <c r="FKM107" s="163"/>
      <c r="FKO107" s="165"/>
      <c r="FKQ107" s="139"/>
      <c r="FKS107" s="190"/>
      <c r="FKT107" s="141"/>
      <c r="FKU107" s="139"/>
      <c r="FKV107" s="163"/>
      <c r="FKW107" s="163"/>
      <c r="FKX107" s="139"/>
      <c r="FKY107" s="143"/>
      <c r="FKZ107" s="163"/>
      <c r="FLA107" s="139"/>
      <c r="FLB107" s="143"/>
      <c r="FLC107" s="163"/>
      <c r="FLD107" s="139"/>
      <c r="FLE107" s="143"/>
      <c r="FLF107" s="163"/>
      <c r="FLG107" s="139"/>
      <c r="FLH107" s="143"/>
      <c r="FLI107" s="163"/>
      <c r="FLJ107" s="191"/>
      <c r="FLK107" s="164"/>
      <c r="FLL107" s="163"/>
      <c r="FLN107" s="165"/>
      <c r="FLP107" s="139"/>
      <c r="FLR107" s="190"/>
      <c r="FLS107" s="141"/>
      <c r="FLT107" s="139"/>
      <c r="FLU107" s="163"/>
      <c r="FLV107" s="163"/>
      <c r="FLW107" s="139"/>
      <c r="FLX107" s="143"/>
      <c r="FLY107" s="163"/>
      <c r="FLZ107" s="139"/>
      <c r="FMA107" s="143"/>
      <c r="FMB107" s="163"/>
      <c r="FMC107" s="139"/>
      <c r="FMD107" s="143"/>
      <c r="FME107" s="163"/>
      <c r="FMF107" s="139"/>
      <c r="FMG107" s="143"/>
      <c r="FMH107" s="163"/>
      <c r="FMI107" s="191"/>
      <c r="FMJ107" s="164"/>
      <c r="FMK107" s="163"/>
      <c r="FMM107" s="165"/>
      <c r="FMO107" s="139"/>
      <c r="FMQ107" s="190"/>
      <c r="FMR107" s="141"/>
      <c r="FMS107" s="139"/>
      <c r="FMT107" s="163"/>
      <c r="FMU107" s="163"/>
      <c r="FMV107" s="139"/>
      <c r="FMW107" s="143"/>
      <c r="FMX107" s="163"/>
      <c r="FMY107" s="139"/>
      <c r="FMZ107" s="143"/>
      <c r="FNA107" s="163"/>
      <c r="FNB107" s="139"/>
      <c r="FNC107" s="143"/>
      <c r="FND107" s="163"/>
      <c r="FNE107" s="139"/>
      <c r="FNF107" s="143"/>
      <c r="FNG107" s="163"/>
      <c r="FNH107" s="191"/>
      <c r="FNI107" s="164"/>
      <c r="FNJ107" s="163"/>
      <c r="FNL107" s="165"/>
      <c r="FNN107" s="139"/>
      <c r="FNP107" s="190"/>
      <c r="FNQ107" s="141"/>
      <c r="FNR107" s="139"/>
      <c r="FNS107" s="163"/>
      <c r="FNT107" s="163"/>
      <c r="FNU107" s="139"/>
      <c r="FNV107" s="143"/>
      <c r="FNW107" s="163"/>
      <c r="FNX107" s="139"/>
      <c r="FNY107" s="143"/>
      <c r="FNZ107" s="163"/>
      <c r="FOA107" s="139"/>
      <c r="FOB107" s="143"/>
      <c r="FOC107" s="163"/>
      <c r="FOD107" s="139"/>
      <c r="FOE107" s="143"/>
      <c r="FOF107" s="163"/>
      <c r="FOG107" s="191"/>
      <c r="FOH107" s="164"/>
      <c r="FOI107" s="163"/>
      <c r="FOK107" s="165"/>
      <c r="FOM107" s="139"/>
      <c r="FOO107" s="190"/>
      <c r="FOP107" s="141"/>
      <c r="FOQ107" s="139"/>
      <c r="FOR107" s="163"/>
      <c r="FOS107" s="163"/>
      <c r="FOT107" s="139"/>
      <c r="FOU107" s="143"/>
      <c r="FOV107" s="163"/>
      <c r="FOW107" s="139"/>
      <c r="FOX107" s="143"/>
      <c r="FOY107" s="163"/>
      <c r="FOZ107" s="139"/>
      <c r="FPA107" s="143"/>
      <c r="FPB107" s="163"/>
      <c r="FPC107" s="139"/>
      <c r="FPD107" s="143"/>
      <c r="FPE107" s="163"/>
      <c r="FPF107" s="191"/>
      <c r="FPG107" s="164"/>
      <c r="FPH107" s="163"/>
      <c r="FPJ107" s="165"/>
      <c r="FPL107" s="139"/>
      <c r="FPN107" s="190"/>
      <c r="FPO107" s="141"/>
      <c r="FPP107" s="139"/>
      <c r="FPQ107" s="163"/>
      <c r="FPR107" s="163"/>
      <c r="FPS107" s="139"/>
      <c r="FPT107" s="143"/>
      <c r="FPU107" s="163"/>
      <c r="FPV107" s="139"/>
      <c r="FPW107" s="143"/>
      <c r="FPX107" s="163"/>
      <c r="FPY107" s="139"/>
      <c r="FPZ107" s="143"/>
      <c r="FQA107" s="163"/>
      <c r="FQB107" s="139"/>
      <c r="FQC107" s="143"/>
      <c r="FQD107" s="163"/>
      <c r="FQE107" s="191"/>
      <c r="FQF107" s="164"/>
      <c r="FQG107" s="163"/>
      <c r="FQI107" s="165"/>
      <c r="FQK107" s="139"/>
      <c r="FQM107" s="190"/>
      <c r="FQN107" s="141"/>
      <c r="FQO107" s="139"/>
      <c r="FQP107" s="163"/>
      <c r="FQQ107" s="163"/>
      <c r="FQR107" s="139"/>
      <c r="FQS107" s="143"/>
      <c r="FQT107" s="163"/>
      <c r="FQU107" s="139"/>
      <c r="FQV107" s="143"/>
      <c r="FQW107" s="163"/>
      <c r="FQX107" s="139"/>
      <c r="FQY107" s="143"/>
      <c r="FQZ107" s="163"/>
      <c r="FRA107" s="139"/>
      <c r="FRB107" s="143"/>
      <c r="FRC107" s="163"/>
      <c r="FRD107" s="191"/>
      <c r="FRE107" s="164"/>
      <c r="FRF107" s="163"/>
      <c r="FRH107" s="165"/>
      <c r="FRJ107" s="139"/>
      <c r="FRL107" s="190"/>
      <c r="FRM107" s="141"/>
      <c r="FRN107" s="139"/>
      <c r="FRO107" s="163"/>
      <c r="FRP107" s="163"/>
      <c r="FRQ107" s="139"/>
      <c r="FRR107" s="143"/>
      <c r="FRS107" s="163"/>
      <c r="FRT107" s="139"/>
      <c r="FRU107" s="143"/>
      <c r="FRV107" s="163"/>
      <c r="FRW107" s="139"/>
      <c r="FRX107" s="143"/>
      <c r="FRY107" s="163"/>
      <c r="FRZ107" s="139"/>
      <c r="FSA107" s="143"/>
      <c r="FSB107" s="163"/>
      <c r="FSC107" s="191"/>
      <c r="FSD107" s="164"/>
      <c r="FSE107" s="163"/>
      <c r="FSG107" s="165"/>
      <c r="FSI107" s="139"/>
      <c r="FSK107" s="190"/>
      <c r="FSL107" s="141"/>
      <c r="FSM107" s="139"/>
      <c r="FSN107" s="163"/>
      <c r="FSO107" s="163"/>
      <c r="FSP107" s="139"/>
      <c r="FSQ107" s="143"/>
      <c r="FSR107" s="163"/>
      <c r="FSS107" s="139"/>
      <c r="FST107" s="143"/>
      <c r="FSU107" s="163"/>
      <c r="FSV107" s="139"/>
      <c r="FSW107" s="143"/>
      <c r="FSX107" s="163"/>
      <c r="FSY107" s="139"/>
      <c r="FSZ107" s="143"/>
      <c r="FTA107" s="163"/>
      <c r="FTB107" s="191"/>
      <c r="FTC107" s="164"/>
      <c r="FTD107" s="163"/>
      <c r="FTF107" s="165"/>
      <c r="FTH107" s="139"/>
      <c r="FTJ107" s="190"/>
      <c r="FTK107" s="141"/>
      <c r="FTL107" s="139"/>
      <c r="FTM107" s="163"/>
      <c r="FTN107" s="163"/>
      <c r="FTO107" s="139"/>
      <c r="FTP107" s="143"/>
      <c r="FTQ107" s="163"/>
      <c r="FTR107" s="139"/>
      <c r="FTS107" s="143"/>
      <c r="FTT107" s="163"/>
      <c r="FTU107" s="139"/>
      <c r="FTV107" s="143"/>
      <c r="FTW107" s="163"/>
      <c r="FTX107" s="139"/>
      <c r="FTY107" s="143"/>
      <c r="FTZ107" s="163"/>
      <c r="FUA107" s="191"/>
      <c r="FUB107" s="164"/>
      <c r="FUC107" s="163"/>
      <c r="FUE107" s="165"/>
      <c r="FUG107" s="139"/>
      <c r="FUI107" s="190"/>
      <c r="FUJ107" s="141"/>
      <c r="FUK107" s="139"/>
      <c r="FUL107" s="163"/>
      <c r="FUM107" s="163"/>
      <c r="FUN107" s="139"/>
      <c r="FUO107" s="143"/>
      <c r="FUP107" s="163"/>
      <c r="FUQ107" s="139"/>
      <c r="FUR107" s="143"/>
      <c r="FUS107" s="163"/>
      <c r="FUT107" s="139"/>
      <c r="FUU107" s="143"/>
      <c r="FUV107" s="163"/>
      <c r="FUW107" s="139"/>
      <c r="FUX107" s="143"/>
      <c r="FUY107" s="163"/>
      <c r="FUZ107" s="191"/>
      <c r="FVA107" s="164"/>
      <c r="FVB107" s="163"/>
      <c r="FVD107" s="165"/>
      <c r="FVF107" s="139"/>
      <c r="FVH107" s="190"/>
      <c r="FVI107" s="141"/>
      <c r="FVJ107" s="139"/>
      <c r="FVK107" s="163"/>
      <c r="FVL107" s="163"/>
      <c r="FVM107" s="139"/>
      <c r="FVN107" s="143"/>
      <c r="FVO107" s="163"/>
      <c r="FVP107" s="139"/>
      <c r="FVQ107" s="143"/>
      <c r="FVR107" s="163"/>
      <c r="FVS107" s="139"/>
      <c r="FVT107" s="143"/>
      <c r="FVU107" s="163"/>
      <c r="FVV107" s="139"/>
      <c r="FVW107" s="143"/>
      <c r="FVX107" s="163"/>
      <c r="FVY107" s="191"/>
      <c r="FVZ107" s="164"/>
      <c r="FWA107" s="163"/>
      <c r="FWC107" s="165"/>
      <c r="FWE107" s="139"/>
      <c r="FWG107" s="190"/>
      <c r="FWH107" s="141"/>
      <c r="FWI107" s="139"/>
      <c r="FWJ107" s="163"/>
      <c r="FWK107" s="163"/>
      <c r="FWL107" s="139"/>
      <c r="FWM107" s="143"/>
      <c r="FWN107" s="163"/>
      <c r="FWO107" s="139"/>
      <c r="FWP107" s="143"/>
      <c r="FWQ107" s="163"/>
      <c r="FWR107" s="139"/>
      <c r="FWS107" s="143"/>
      <c r="FWT107" s="163"/>
      <c r="FWU107" s="139"/>
      <c r="FWV107" s="143"/>
      <c r="FWW107" s="163"/>
      <c r="FWX107" s="191"/>
      <c r="FWY107" s="164"/>
      <c r="FWZ107" s="163"/>
      <c r="FXB107" s="165"/>
      <c r="FXD107" s="139"/>
      <c r="FXF107" s="190"/>
      <c r="FXG107" s="141"/>
      <c r="FXH107" s="139"/>
      <c r="FXI107" s="163"/>
      <c r="FXJ107" s="163"/>
      <c r="FXK107" s="139"/>
      <c r="FXL107" s="143"/>
      <c r="FXM107" s="163"/>
      <c r="FXN107" s="139"/>
      <c r="FXO107" s="143"/>
      <c r="FXP107" s="163"/>
      <c r="FXQ107" s="139"/>
      <c r="FXR107" s="143"/>
      <c r="FXS107" s="163"/>
      <c r="FXT107" s="139"/>
      <c r="FXU107" s="143"/>
      <c r="FXV107" s="163"/>
      <c r="FXW107" s="191"/>
      <c r="FXX107" s="164"/>
      <c r="FXY107" s="163"/>
      <c r="FYA107" s="165"/>
      <c r="FYC107" s="139"/>
      <c r="FYE107" s="190"/>
      <c r="FYF107" s="141"/>
      <c r="FYG107" s="139"/>
      <c r="FYH107" s="163"/>
      <c r="FYI107" s="163"/>
      <c r="FYJ107" s="139"/>
      <c r="FYK107" s="143"/>
      <c r="FYL107" s="163"/>
      <c r="FYM107" s="139"/>
      <c r="FYN107" s="143"/>
      <c r="FYO107" s="163"/>
      <c r="FYP107" s="139"/>
      <c r="FYQ107" s="143"/>
      <c r="FYR107" s="163"/>
      <c r="FYS107" s="139"/>
      <c r="FYT107" s="143"/>
      <c r="FYU107" s="163"/>
      <c r="FYV107" s="191"/>
      <c r="FYW107" s="164"/>
      <c r="FYX107" s="163"/>
      <c r="FYZ107" s="165"/>
      <c r="FZB107" s="139"/>
      <c r="FZD107" s="190"/>
      <c r="FZE107" s="141"/>
      <c r="FZF107" s="139"/>
      <c r="FZG107" s="163"/>
      <c r="FZH107" s="163"/>
      <c r="FZI107" s="139"/>
      <c r="FZJ107" s="143"/>
      <c r="FZK107" s="163"/>
      <c r="FZL107" s="139"/>
      <c r="FZM107" s="143"/>
      <c r="FZN107" s="163"/>
      <c r="FZO107" s="139"/>
      <c r="FZP107" s="143"/>
      <c r="FZQ107" s="163"/>
      <c r="FZR107" s="139"/>
      <c r="FZS107" s="143"/>
      <c r="FZT107" s="163"/>
      <c r="FZU107" s="191"/>
      <c r="FZV107" s="164"/>
      <c r="FZW107" s="163"/>
      <c r="FZY107" s="165"/>
      <c r="GAA107" s="139"/>
      <c r="GAC107" s="190"/>
      <c r="GAD107" s="141"/>
      <c r="GAE107" s="139"/>
      <c r="GAF107" s="163"/>
      <c r="GAG107" s="163"/>
      <c r="GAH107" s="139"/>
      <c r="GAI107" s="143"/>
      <c r="GAJ107" s="163"/>
      <c r="GAK107" s="139"/>
      <c r="GAL107" s="143"/>
      <c r="GAM107" s="163"/>
      <c r="GAN107" s="139"/>
      <c r="GAO107" s="143"/>
      <c r="GAP107" s="163"/>
      <c r="GAQ107" s="139"/>
      <c r="GAR107" s="143"/>
      <c r="GAS107" s="163"/>
      <c r="GAT107" s="191"/>
      <c r="GAU107" s="164"/>
      <c r="GAV107" s="163"/>
      <c r="GAX107" s="165"/>
      <c r="GAZ107" s="139"/>
      <c r="GBB107" s="190"/>
      <c r="GBC107" s="141"/>
      <c r="GBD107" s="139"/>
      <c r="GBE107" s="163"/>
      <c r="GBF107" s="163"/>
      <c r="GBG107" s="139"/>
      <c r="GBH107" s="143"/>
      <c r="GBI107" s="163"/>
      <c r="GBJ107" s="139"/>
      <c r="GBK107" s="143"/>
      <c r="GBL107" s="163"/>
      <c r="GBM107" s="139"/>
      <c r="GBN107" s="143"/>
      <c r="GBO107" s="163"/>
      <c r="GBP107" s="139"/>
      <c r="GBQ107" s="143"/>
      <c r="GBR107" s="163"/>
      <c r="GBS107" s="191"/>
      <c r="GBT107" s="164"/>
      <c r="GBU107" s="163"/>
      <c r="GBW107" s="165"/>
      <c r="GBY107" s="139"/>
      <c r="GCA107" s="190"/>
      <c r="GCB107" s="141"/>
      <c r="GCC107" s="139"/>
      <c r="GCD107" s="163"/>
      <c r="GCE107" s="163"/>
      <c r="GCF107" s="139"/>
      <c r="GCG107" s="143"/>
      <c r="GCH107" s="163"/>
      <c r="GCI107" s="139"/>
      <c r="GCJ107" s="143"/>
      <c r="GCK107" s="163"/>
      <c r="GCL107" s="139"/>
      <c r="GCM107" s="143"/>
      <c r="GCN107" s="163"/>
      <c r="GCO107" s="139"/>
      <c r="GCP107" s="143"/>
      <c r="GCQ107" s="163"/>
      <c r="GCR107" s="191"/>
      <c r="GCS107" s="164"/>
      <c r="GCT107" s="163"/>
      <c r="GCV107" s="165"/>
      <c r="GCX107" s="139"/>
      <c r="GCZ107" s="190"/>
      <c r="GDA107" s="141"/>
      <c r="GDB107" s="139"/>
      <c r="GDC107" s="163"/>
      <c r="GDD107" s="163"/>
      <c r="GDE107" s="139"/>
      <c r="GDF107" s="143"/>
      <c r="GDG107" s="163"/>
      <c r="GDH107" s="139"/>
      <c r="GDI107" s="143"/>
      <c r="GDJ107" s="163"/>
      <c r="GDK107" s="139"/>
      <c r="GDL107" s="143"/>
      <c r="GDM107" s="163"/>
      <c r="GDN107" s="139"/>
      <c r="GDO107" s="143"/>
      <c r="GDP107" s="163"/>
      <c r="GDQ107" s="191"/>
      <c r="GDR107" s="164"/>
      <c r="GDS107" s="163"/>
      <c r="GDU107" s="165"/>
      <c r="GDW107" s="139"/>
      <c r="GDY107" s="190"/>
      <c r="GDZ107" s="141"/>
      <c r="GEA107" s="139"/>
      <c r="GEB107" s="163"/>
      <c r="GEC107" s="163"/>
      <c r="GED107" s="139"/>
      <c r="GEE107" s="143"/>
      <c r="GEF107" s="163"/>
      <c r="GEG107" s="139"/>
      <c r="GEH107" s="143"/>
      <c r="GEI107" s="163"/>
      <c r="GEJ107" s="139"/>
      <c r="GEK107" s="143"/>
      <c r="GEL107" s="163"/>
      <c r="GEM107" s="139"/>
      <c r="GEN107" s="143"/>
      <c r="GEO107" s="163"/>
      <c r="GEP107" s="191"/>
      <c r="GEQ107" s="164"/>
      <c r="GER107" s="163"/>
      <c r="GET107" s="165"/>
      <c r="GEV107" s="139"/>
      <c r="GEX107" s="190"/>
      <c r="GEY107" s="141"/>
      <c r="GEZ107" s="139"/>
      <c r="GFA107" s="163"/>
      <c r="GFB107" s="163"/>
      <c r="GFC107" s="139"/>
      <c r="GFD107" s="143"/>
      <c r="GFE107" s="163"/>
      <c r="GFF107" s="139"/>
      <c r="GFG107" s="143"/>
      <c r="GFH107" s="163"/>
      <c r="GFI107" s="139"/>
      <c r="GFJ107" s="143"/>
      <c r="GFK107" s="163"/>
      <c r="GFL107" s="139"/>
      <c r="GFM107" s="143"/>
      <c r="GFN107" s="163"/>
      <c r="GFO107" s="191"/>
      <c r="GFP107" s="164"/>
      <c r="GFQ107" s="163"/>
      <c r="GFS107" s="165"/>
      <c r="GFU107" s="139"/>
      <c r="GFW107" s="190"/>
      <c r="GFX107" s="141"/>
      <c r="GFY107" s="139"/>
      <c r="GFZ107" s="163"/>
      <c r="GGA107" s="163"/>
      <c r="GGB107" s="139"/>
      <c r="GGC107" s="143"/>
      <c r="GGD107" s="163"/>
      <c r="GGE107" s="139"/>
      <c r="GGF107" s="143"/>
      <c r="GGG107" s="163"/>
      <c r="GGH107" s="139"/>
      <c r="GGI107" s="143"/>
      <c r="GGJ107" s="163"/>
      <c r="GGK107" s="139"/>
      <c r="GGL107" s="143"/>
      <c r="GGM107" s="163"/>
      <c r="GGN107" s="191"/>
      <c r="GGO107" s="164"/>
      <c r="GGP107" s="163"/>
      <c r="GGR107" s="165"/>
      <c r="GGT107" s="139"/>
      <c r="GGV107" s="190"/>
      <c r="GGW107" s="141"/>
      <c r="GGX107" s="139"/>
      <c r="GGY107" s="163"/>
      <c r="GGZ107" s="163"/>
      <c r="GHA107" s="139"/>
      <c r="GHB107" s="143"/>
      <c r="GHC107" s="163"/>
      <c r="GHD107" s="139"/>
      <c r="GHE107" s="143"/>
      <c r="GHF107" s="163"/>
      <c r="GHG107" s="139"/>
      <c r="GHH107" s="143"/>
      <c r="GHI107" s="163"/>
      <c r="GHJ107" s="139"/>
      <c r="GHK107" s="143"/>
      <c r="GHL107" s="163"/>
      <c r="GHM107" s="191"/>
      <c r="GHN107" s="164"/>
      <c r="GHO107" s="163"/>
      <c r="GHQ107" s="165"/>
      <c r="GHS107" s="139"/>
      <c r="GHU107" s="190"/>
      <c r="GHV107" s="141"/>
      <c r="GHW107" s="139"/>
      <c r="GHX107" s="163"/>
      <c r="GHY107" s="163"/>
      <c r="GHZ107" s="139"/>
      <c r="GIA107" s="143"/>
      <c r="GIB107" s="163"/>
      <c r="GIC107" s="139"/>
      <c r="GID107" s="143"/>
      <c r="GIE107" s="163"/>
      <c r="GIF107" s="139"/>
      <c r="GIG107" s="143"/>
      <c r="GIH107" s="163"/>
      <c r="GII107" s="139"/>
      <c r="GIJ107" s="143"/>
      <c r="GIK107" s="163"/>
      <c r="GIL107" s="191"/>
      <c r="GIM107" s="164"/>
      <c r="GIN107" s="163"/>
      <c r="GIP107" s="165"/>
      <c r="GIR107" s="139"/>
      <c r="GIT107" s="190"/>
      <c r="GIU107" s="141"/>
      <c r="GIV107" s="139"/>
      <c r="GIW107" s="163"/>
      <c r="GIX107" s="163"/>
      <c r="GIY107" s="139"/>
      <c r="GIZ107" s="143"/>
      <c r="GJA107" s="163"/>
      <c r="GJB107" s="139"/>
      <c r="GJC107" s="143"/>
      <c r="GJD107" s="163"/>
      <c r="GJE107" s="139"/>
      <c r="GJF107" s="143"/>
      <c r="GJG107" s="163"/>
      <c r="GJH107" s="139"/>
      <c r="GJI107" s="143"/>
      <c r="GJJ107" s="163"/>
      <c r="GJK107" s="191"/>
      <c r="GJL107" s="164"/>
      <c r="GJM107" s="163"/>
      <c r="GJO107" s="165"/>
      <c r="GJQ107" s="139"/>
      <c r="GJS107" s="190"/>
      <c r="GJT107" s="141"/>
      <c r="GJU107" s="139"/>
      <c r="GJV107" s="163"/>
      <c r="GJW107" s="163"/>
      <c r="GJX107" s="139"/>
      <c r="GJY107" s="143"/>
      <c r="GJZ107" s="163"/>
      <c r="GKA107" s="139"/>
      <c r="GKB107" s="143"/>
      <c r="GKC107" s="163"/>
      <c r="GKD107" s="139"/>
      <c r="GKE107" s="143"/>
      <c r="GKF107" s="163"/>
      <c r="GKG107" s="139"/>
      <c r="GKH107" s="143"/>
      <c r="GKI107" s="163"/>
      <c r="GKJ107" s="191"/>
      <c r="GKK107" s="164"/>
      <c r="GKL107" s="163"/>
      <c r="GKN107" s="165"/>
      <c r="GKP107" s="139"/>
      <c r="GKR107" s="190"/>
      <c r="GKS107" s="141"/>
      <c r="GKT107" s="139"/>
      <c r="GKU107" s="163"/>
      <c r="GKV107" s="163"/>
      <c r="GKW107" s="139"/>
      <c r="GKX107" s="143"/>
      <c r="GKY107" s="163"/>
      <c r="GKZ107" s="139"/>
      <c r="GLA107" s="143"/>
      <c r="GLB107" s="163"/>
      <c r="GLC107" s="139"/>
      <c r="GLD107" s="143"/>
      <c r="GLE107" s="163"/>
      <c r="GLF107" s="139"/>
      <c r="GLG107" s="143"/>
      <c r="GLH107" s="163"/>
      <c r="GLI107" s="191"/>
      <c r="GLJ107" s="164"/>
      <c r="GLK107" s="163"/>
      <c r="GLM107" s="165"/>
      <c r="GLO107" s="139"/>
      <c r="GLQ107" s="190"/>
      <c r="GLR107" s="141"/>
      <c r="GLS107" s="139"/>
      <c r="GLT107" s="163"/>
      <c r="GLU107" s="163"/>
      <c r="GLV107" s="139"/>
      <c r="GLW107" s="143"/>
      <c r="GLX107" s="163"/>
      <c r="GLY107" s="139"/>
      <c r="GLZ107" s="143"/>
      <c r="GMA107" s="163"/>
      <c r="GMB107" s="139"/>
      <c r="GMC107" s="143"/>
      <c r="GMD107" s="163"/>
      <c r="GME107" s="139"/>
      <c r="GMF107" s="143"/>
      <c r="GMG107" s="163"/>
      <c r="GMH107" s="191"/>
      <c r="GMI107" s="164"/>
      <c r="GMJ107" s="163"/>
      <c r="GML107" s="165"/>
      <c r="GMN107" s="139"/>
      <c r="GMP107" s="190"/>
      <c r="GMQ107" s="141"/>
      <c r="GMR107" s="139"/>
      <c r="GMS107" s="163"/>
      <c r="GMT107" s="163"/>
      <c r="GMU107" s="139"/>
      <c r="GMV107" s="143"/>
      <c r="GMW107" s="163"/>
      <c r="GMX107" s="139"/>
      <c r="GMY107" s="143"/>
      <c r="GMZ107" s="163"/>
      <c r="GNA107" s="139"/>
      <c r="GNB107" s="143"/>
      <c r="GNC107" s="163"/>
      <c r="GND107" s="139"/>
      <c r="GNE107" s="143"/>
      <c r="GNF107" s="163"/>
      <c r="GNG107" s="191"/>
      <c r="GNH107" s="164"/>
      <c r="GNI107" s="163"/>
      <c r="GNK107" s="165"/>
      <c r="GNM107" s="139"/>
      <c r="GNO107" s="190"/>
      <c r="GNP107" s="141"/>
      <c r="GNQ107" s="139"/>
      <c r="GNR107" s="163"/>
      <c r="GNS107" s="163"/>
      <c r="GNT107" s="139"/>
      <c r="GNU107" s="143"/>
      <c r="GNV107" s="163"/>
      <c r="GNW107" s="139"/>
      <c r="GNX107" s="143"/>
      <c r="GNY107" s="163"/>
      <c r="GNZ107" s="139"/>
      <c r="GOA107" s="143"/>
      <c r="GOB107" s="163"/>
      <c r="GOC107" s="139"/>
      <c r="GOD107" s="143"/>
      <c r="GOE107" s="163"/>
      <c r="GOF107" s="191"/>
      <c r="GOG107" s="164"/>
      <c r="GOH107" s="163"/>
      <c r="GOJ107" s="165"/>
      <c r="GOL107" s="139"/>
      <c r="GON107" s="190"/>
      <c r="GOO107" s="141"/>
      <c r="GOP107" s="139"/>
      <c r="GOQ107" s="163"/>
      <c r="GOR107" s="163"/>
      <c r="GOS107" s="139"/>
      <c r="GOT107" s="143"/>
      <c r="GOU107" s="163"/>
      <c r="GOV107" s="139"/>
      <c r="GOW107" s="143"/>
      <c r="GOX107" s="163"/>
      <c r="GOY107" s="139"/>
      <c r="GOZ107" s="143"/>
      <c r="GPA107" s="163"/>
      <c r="GPB107" s="139"/>
      <c r="GPC107" s="143"/>
      <c r="GPD107" s="163"/>
      <c r="GPE107" s="191"/>
      <c r="GPF107" s="164"/>
      <c r="GPG107" s="163"/>
      <c r="GPI107" s="165"/>
      <c r="GPK107" s="139"/>
      <c r="GPM107" s="190"/>
      <c r="GPN107" s="141"/>
      <c r="GPO107" s="139"/>
      <c r="GPP107" s="163"/>
      <c r="GPQ107" s="163"/>
      <c r="GPR107" s="139"/>
      <c r="GPS107" s="143"/>
      <c r="GPT107" s="163"/>
      <c r="GPU107" s="139"/>
      <c r="GPV107" s="143"/>
      <c r="GPW107" s="163"/>
      <c r="GPX107" s="139"/>
      <c r="GPY107" s="143"/>
      <c r="GPZ107" s="163"/>
      <c r="GQA107" s="139"/>
      <c r="GQB107" s="143"/>
      <c r="GQC107" s="163"/>
      <c r="GQD107" s="191"/>
      <c r="GQE107" s="164"/>
      <c r="GQF107" s="163"/>
      <c r="GQH107" s="165"/>
      <c r="GQJ107" s="139"/>
      <c r="GQL107" s="190"/>
      <c r="GQM107" s="141"/>
      <c r="GQN107" s="139"/>
      <c r="GQO107" s="163"/>
      <c r="GQP107" s="163"/>
      <c r="GQQ107" s="139"/>
      <c r="GQR107" s="143"/>
      <c r="GQS107" s="163"/>
      <c r="GQT107" s="139"/>
      <c r="GQU107" s="143"/>
      <c r="GQV107" s="163"/>
      <c r="GQW107" s="139"/>
      <c r="GQX107" s="143"/>
      <c r="GQY107" s="163"/>
      <c r="GQZ107" s="139"/>
      <c r="GRA107" s="143"/>
      <c r="GRB107" s="163"/>
      <c r="GRC107" s="191"/>
      <c r="GRD107" s="164"/>
      <c r="GRE107" s="163"/>
      <c r="GRG107" s="165"/>
      <c r="GRI107" s="139"/>
      <c r="GRK107" s="190"/>
      <c r="GRL107" s="141"/>
      <c r="GRM107" s="139"/>
      <c r="GRN107" s="163"/>
      <c r="GRO107" s="163"/>
      <c r="GRP107" s="139"/>
      <c r="GRQ107" s="143"/>
      <c r="GRR107" s="163"/>
      <c r="GRS107" s="139"/>
      <c r="GRT107" s="143"/>
      <c r="GRU107" s="163"/>
      <c r="GRV107" s="139"/>
      <c r="GRW107" s="143"/>
      <c r="GRX107" s="163"/>
      <c r="GRY107" s="139"/>
      <c r="GRZ107" s="143"/>
      <c r="GSA107" s="163"/>
      <c r="GSB107" s="191"/>
      <c r="GSC107" s="164"/>
      <c r="GSD107" s="163"/>
      <c r="GSF107" s="165"/>
      <c r="GSH107" s="139"/>
      <c r="GSJ107" s="190"/>
      <c r="GSK107" s="141"/>
      <c r="GSL107" s="139"/>
      <c r="GSM107" s="163"/>
      <c r="GSN107" s="163"/>
      <c r="GSO107" s="139"/>
      <c r="GSP107" s="143"/>
      <c r="GSQ107" s="163"/>
      <c r="GSR107" s="139"/>
      <c r="GSS107" s="143"/>
      <c r="GST107" s="163"/>
      <c r="GSU107" s="139"/>
      <c r="GSV107" s="143"/>
      <c r="GSW107" s="163"/>
      <c r="GSX107" s="139"/>
      <c r="GSY107" s="143"/>
      <c r="GSZ107" s="163"/>
      <c r="GTA107" s="191"/>
      <c r="GTB107" s="164"/>
      <c r="GTC107" s="163"/>
      <c r="GTE107" s="165"/>
      <c r="GTG107" s="139"/>
      <c r="GTI107" s="190"/>
      <c r="GTJ107" s="141"/>
      <c r="GTK107" s="139"/>
      <c r="GTL107" s="163"/>
      <c r="GTM107" s="163"/>
      <c r="GTN107" s="139"/>
      <c r="GTO107" s="143"/>
      <c r="GTP107" s="163"/>
      <c r="GTQ107" s="139"/>
      <c r="GTR107" s="143"/>
      <c r="GTS107" s="163"/>
      <c r="GTT107" s="139"/>
      <c r="GTU107" s="143"/>
      <c r="GTV107" s="163"/>
      <c r="GTW107" s="139"/>
      <c r="GTX107" s="143"/>
      <c r="GTY107" s="163"/>
      <c r="GTZ107" s="191"/>
      <c r="GUA107" s="164"/>
      <c r="GUB107" s="163"/>
      <c r="GUD107" s="165"/>
      <c r="GUF107" s="139"/>
      <c r="GUH107" s="190"/>
      <c r="GUI107" s="141"/>
      <c r="GUJ107" s="139"/>
      <c r="GUK107" s="163"/>
      <c r="GUL107" s="163"/>
      <c r="GUM107" s="139"/>
      <c r="GUN107" s="143"/>
      <c r="GUO107" s="163"/>
      <c r="GUP107" s="139"/>
      <c r="GUQ107" s="143"/>
      <c r="GUR107" s="163"/>
      <c r="GUS107" s="139"/>
      <c r="GUT107" s="143"/>
      <c r="GUU107" s="163"/>
      <c r="GUV107" s="139"/>
      <c r="GUW107" s="143"/>
      <c r="GUX107" s="163"/>
      <c r="GUY107" s="191"/>
      <c r="GUZ107" s="164"/>
      <c r="GVA107" s="163"/>
      <c r="GVC107" s="165"/>
      <c r="GVE107" s="139"/>
      <c r="GVG107" s="190"/>
      <c r="GVH107" s="141"/>
      <c r="GVI107" s="139"/>
      <c r="GVJ107" s="163"/>
      <c r="GVK107" s="163"/>
      <c r="GVL107" s="139"/>
      <c r="GVM107" s="143"/>
      <c r="GVN107" s="163"/>
      <c r="GVO107" s="139"/>
      <c r="GVP107" s="143"/>
      <c r="GVQ107" s="163"/>
      <c r="GVR107" s="139"/>
      <c r="GVS107" s="143"/>
      <c r="GVT107" s="163"/>
      <c r="GVU107" s="139"/>
      <c r="GVV107" s="143"/>
      <c r="GVW107" s="163"/>
      <c r="GVX107" s="191"/>
      <c r="GVY107" s="164"/>
      <c r="GVZ107" s="163"/>
      <c r="GWB107" s="165"/>
      <c r="GWD107" s="139"/>
      <c r="GWF107" s="190"/>
      <c r="GWG107" s="141"/>
      <c r="GWH107" s="139"/>
      <c r="GWI107" s="163"/>
      <c r="GWJ107" s="163"/>
      <c r="GWK107" s="139"/>
      <c r="GWL107" s="143"/>
      <c r="GWM107" s="163"/>
      <c r="GWN107" s="139"/>
      <c r="GWO107" s="143"/>
      <c r="GWP107" s="163"/>
      <c r="GWQ107" s="139"/>
      <c r="GWR107" s="143"/>
      <c r="GWS107" s="163"/>
      <c r="GWT107" s="139"/>
      <c r="GWU107" s="143"/>
      <c r="GWV107" s="163"/>
      <c r="GWW107" s="191"/>
      <c r="GWX107" s="164"/>
      <c r="GWY107" s="163"/>
      <c r="GXA107" s="165"/>
      <c r="GXC107" s="139"/>
      <c r="GXE107" s="190"/>
      <c r="GXF107" s="141"/>
      <c r="GXG107" s="139"/>
      <c r="GXH107" s="163"/>
      <c r="GXI107" s="163"/>
      <c r="GXJ107" s="139"/>
      <c r="GXK107" s="143"/>
      <c r="GXL107" s="163"/>
      <c r="GXM107" s="139"/>
      <c r="GXN107" s="143"/>
      <c r="GXO107" s="163"/>
      <c r="GXP107" s="139"/>
      <c r="GXQ107" s="143"/>
      <c r="GXR107" s="163"/>
      <c r="GXS107" s="139"/>
      <c r="GXT107" s="143"/>
      <c r="GXU107" s="163"/>
      <c r="GXV107" s="191"/>
      <c r="GXW107" s="164"/>
      <c r="GXX107" s="163"/>
      <c r="GXZ107" s="165"/>
      <c r="GYB107" s="139"/>
      <c r="GYD107" s="190"/>
      <c r="GYE107" s="141"/>
      <c r="GYF107" s="139"/>
      <c r="GYG107" s="163"/>
      <c r="GYH107" s="163"/>
      <c r="GYI107" s="139"/>
      <c r="GYJ107" s="143"/>
      <c r="GYK107" s="163"/>
      <c r="GYL107" s="139"/>
      <c r="GYM107" s="143"/>
      <c r="GYN107" s="163"/>
      <c r="GYO107" s="139"/>
      <c r="GYP107" s="143"/>
      <c r="GYQ107" s="163"/>
      <c r="GYR107" s="139"/>
      <c r="GYS107" s="143"/>
      <c r="GYT107" s="163"/>
      <c r="GYU107" s="191"/>
      <c r="GYV107" s="164"/>
      <c r="GYW107" s="163"/>
      <c r="GYY107" s="165"/>
      <c r="GZA107" s="139"/>
      <c r="GZC107" s="190"/>
      <c r="GZD107" s="141"/>
      <c r="GZE107" s="139"/>
      <c r="GZF107" s="163"/>
      <c r="GZG107" s="163"/>
      <c r="GZH107" s="139"/>
      <c r="GZI107" s="143"/>
      <c r="GZJ107" s="163"/>
      <c r="GZK107" s="139"/>
      <c r="GZL107" s="143"/>
      <c r="GZM107" s="163"/>
      <c r="GZN107" s="139"/>
      <c r="GZO107" s="143"/>
      <c r="GZP107" s="163"/>
      <c r="GZQ107" s="139"/>
      <c r="GZR107" s="143"/>
      <c r="GZS107" s="163"/>
      <c r="GZT107" s="191"/>
      <c r="GZU107" s="164"/>
      <c r="GZV107" s="163"/>
      <c r="GZX107" s="165"/>
      <c r="GZZ107" s="139"/>
      <c r="HAB107" s="190"/>
      <c r="HAC107" s="141"/>
      <c r="HAD107" s="139"/>
      <c r="HAE107" s="163"/>
      <c r="HAF107" s="163"/>
      <c r="HAG107" s="139"/>
      <c r="HAH107" s="143"/>
      <c r="HAI107" s="163"/>
      <c r="HAJ107" s="139"/>
      <c r="HAK107" s="143"/>
      <c r="HAL107" s="163"/>
      <c r="HAM107" s="139"/>
      <c r="HAN107" s="143"/>
      <c r="HAO107" s="163"/>
      <c r="HAP107" s="139"/>
      <c r="HAQ107" s="143"/>
      <c r="HAR107" s="163"/>
      <c r="HAS107" s="191"/>
      <c r="HAT107" s="164"/>
      <c r="HAU107" s="163"/>
      <c r="HAW107" s="165"/>
      <c r="HAY107" s="139"/>
      <c r="HBA107" s="190"/>
      <c r="HBB107" s="141"/>
      <c r="HBC107" s="139"/>
      <c r="HBD107" s="163"/>
      <c r="HBE107" s="163"/>
      <c r="HBF107" s="139"/>
      <c r="HBG107" s="143"/>
      <c r="HBH107" s="163"/>
      <c r="HBI107" s="139"/>
      <c r="HBJ107" s="143"/>
      <c r="HBK107" s="163"/>
      <c r="HBL107" s="139"/>
      <c r="HBM107" s="143"/>
      <c r="HBN107" s="163"/>
      <c r="HBO107" s="139"/>
      <c r="HBP107" s="143"/>
      <c r="HBQ107" s="163"/>
      <c r="HBR107" s="191"/>
      <c r="HBS107" s="164"/>
      <c r="HBT107" s="163"/>
      <c r="HBV107" s="165"/>
      <c r="HBX107" s="139"/>
      <c r="HBZ107" s="190"/>
      <c r="HCA107" s="141"/>
      <c r="HCB107" s="139"/>
      <c r="HCC107" s="163"/>
      <c r="HCD107" s="163"/>
      <c r="HCE107" s="139"/>
      <c r="HCF107" s="143"/>
      <c r="HCG107" s="163"/>
      <c r="HCH107" s="139"/>
      <c r="HCI107" s="143"/>
      <c r="HCJ107" s="163"/>
      <c r="HCK107" s="139"/>
      <c r="HCL107" s="143"/>
      <c r="HCM107" s="163"/>
      <c r="HCN107" s="139"/>
      <c r="HCO107" s="143"/>
      <c r="HCP107" s="163"/>
      <c r="HCQ107" s="191"/>
      <c r="HCR107" s="164"/>
      <c r="HCS107" s="163"/>
      <c r="HCU107" s="165"/>
      <c r="HCW107" s="139"/>
      <c r="HCY107" s="190"/>
      <c r="HCZ107" s="141"/>
      <c r="HDA107" s="139"/>
      <c r="HDB107" s="163"/>
      <c r="HDC107" s="163"/>
      <c r="HDD107" s="139"/>
      <c r="HDE107" s="143"/>
      <c r="HDF107" s="163"/>
      <c r="HDG107" s="139"/>
      <c r="HDH107" s="143"/>
      <c r="HDI107" s="163"/>
      <c r="HDJ107" s="139"/>
      <c r="HDK107" s="143"/>
      <c r="HDL107" s="163"/>
      <c r="HDM107" s="139"/>
      <c r="HDN107" s="143"/>
      <c r="HDO107" s="163"/>
      <c r="HDP107" s="191"/>
      <c r="HDQ107" s="164"/>
      <c r="HDR107" s="163"/>
      <c r="HDT107" s="165"/>
      <c r="HDV107" s="139"/>
      <c r="HDX107" s="190"/>
      <c r="HDY107" s="141"/>
      <c r="HDZ107" s="139"/>
      <c r="HEA107" s="163"/>
      <c r="HEB107" s="163"/>
      <c r="HEC107" s="139"/>
      <c r="HED107" s="143"/>
      <c r="HEE107" s="163"/>
      <c r="HEF107" s="139"/>
      <c r="HEG107" s="143"/>
      <c r="HEH107" s="163"/>
      <c r="HEI107" s="139"/>
      <c r="HEJ107" s="143"/>
      <c r="HEK107" s="163"/>
      <c r="HEL107" s="139"/>
      <c r="HEM107" s="143"/>
      <c r="HEN107" s="163"/>
      <c r="HEO107" s="191"/>
      <c r="HEP107" s="164"/>
      <c r="HEQ107" s="163"/>
      <c r="HES107" s="165"/>
      <c r="HEU107" s="139"/>
      <c r="HEW107" s="190"/>
      <c r="HEX107" s="141"/>
      <c r="HEY107" s="139"/>
      <c r="HEZ107" s="163"/>
      <c r="HFA107" s="163"/>
      <c r="HFB107" s="139"/>
      <c r="HFC107" s="143"/>
      <c r="HFD107" s="163"/>
      <c r="HFE107" s="139"/>
      <c r="HFF107" s="143"/>
      <c r="HFG107" s="163"/>
      <c r="HFH107" s="139"/>
      <c r="HFI107" s="143"/>
      <c r="HFJ107" s="163"/>
      <c r="HFK107" s="139"/>
      <c r="HFL107" s="143"/>
      <c r="HFM107" s="163"/>
      <c r="HFN107" s="191"/>
      <c r="HFO107" s="164"/>
      <c r="HFP107" s="163"/>
      <c r="HFR107" s="165"/>
      <c r="HFT107" s="139"/>
      <c r="HFV107" s="190"/>
      <c r="HFW107" s="141"/>
      <c r="HFX107" s="139"/>
      <c r="HFY107" s="163"/>
      <c r="HFZ107" s="163"/>
      <c r="HGA107" s="139"/>
      <c r="HGB107" s="143"/>
      <c r="HGC107" s="163"/>
      <c r="HGD107" s="139"/>
      <c r="HGE107" s="143"/>
      <c r="HGF107" s="163"/>
      <c r="HGG107" s="139"/>
      <c r="HGH107" s="143"/>
      <c r="HGI107" s="163"/>
      <c r="HGJ107" s="139"/>
      <c r="HGK107" s="143"/>
      <c r="HGL107" s="163"/>
      <c r="HGM107" s="191"/>
      <c r="HGN107" s="164"/>
      <c r="HGO107" s="163"/>
      <c r="HGQ107" s="165"/>
      <c r="HGS107" s="139"/>
      <c r="HGU107" s="190"/>
      <c r="HGV107" s="141"/>
      <c r="HGW107" s="139"/>
      <c r="HGX107" s="163"/>
      <c r="HGY107" s="163"/>
      <c r="HGZ107" s="139"/>
      <c r="HHA107" s="143"/>
      <c r="HHB107" s="163"/>
      <c r="HHC107" s="139"/>
      <c r="HHD107" s="143"/>
      <c r="HHE107" s="163"/>
      <c r="HHF107" s="139"/>
      <c r="HHG107" s="143"/>
      <c r="HHH107" s="163"/>
      <c r="HHI107" s="139"/>
      <c r="HHJ107" s="143"/>
      <c r="HHK107" s="163"/>
      <c r="HHL107" s="191"/>
      <c r="HHM107" s="164"/>
      <c r="HHN107" s="163"/>
      <c r="HHP107" s="165"/>
      <c r="HHR107" s="139"/>
      <c r="HHT107" s="190"/>
      <c r="HHU107" s="141"/>
      <c r="HHV107" s="139"/>
      <c r="HHW107" s="163"/>
      <c r="HHX107" s="163"/>
      <c r="HHY107" s="139"/>
      <c r="HHZ107" s="143"/>
      <c r="HIA107" s="163"/>
      <c r="HIB107" s="139"/>
      <c r="HIC107" s="143"/>
      <c r="HID107" s="163"/>
      <c r="HIE107" s="139"/>
      <c r="HIF107" s="143"/>
      <c r="HIG107" s="163"/>
      <c r="HIH107" s="139"/>
      <c r="HII107" s="143"/>
      <c r="HIJ107" s="163"/>
      <c r="HIK107" s="191"/>
      <c r="HIL107" s="164"/>
      <c r="HIM107" s="163"/>
      <c r="HIO107" s="165"/>
      <c r="HIQ107" s="139"/>
      <c r="HIS107" s="190"/>
      <c r="HIT107" s="141"/>
      <c r="HIU107" s="139"/>
      <c r="HIV107" s="163"/>
      <c r="HIW107" s="163"/>
      <c r="HIX107" s="139"/>
      <c r="HIY107" s="143"/>
      <c r="HIZ107" s="163"/>
      <c r="HJA107" s="139"/>
      <c r="HJB107" s="143"/>
      <c r="HJC107" s="163"/>
      <c r="HJD107" s="139"/>
      <c r="HJE107" s="143"/>
      <c r="HJF107" s="163"/>
      <c r="HJG107" s="139"/>
      <c r="HJH107" s="143"/>
      <c r="HJI107" s="163"/>
      <c r="HJJ107" s="191"/>
      <c r="HJK107" s="164"/>
      <c r="HJL107" s="163"/>
      <c r="HJN107" s="165"/>
      <c r="HJP107" s="139"/>
      <c r="HJR107" s="190"/>
      <c r="HJS107" s="141"/>
      <c r="HJT107" s="139"/>
      <c r="HJU107" s="163"/>
      <c r="HJV107" s="163"/>
      <c r="HJW107" s="139"/>
      <c r="HJX107" s="143"/>
      <c r="HJY107" s="163"/>
      <c r="HJZ107" s="139"/>
      <c r="HKA107" s="143"/>
      <c r="HKB107" s="163"/>
      <c r="HKC107" s="139"/>
      <c r="HKD107" s="143"/>
      <c r="HKE107" s="163"/>
      <c r="HKF107" s="139"/>
      <c r="HKG107" s="143"/>
      <c r="HKH107" s="163"/>
      <c r="HKI107" s="191"/>
      <c r="HKJ107" s="164"/>
      <c r="HKK107" s="163"/>
      <c r="HKM107" s="165"/>
      <c r="HKO107" s="139"/>
      <c r="HKQ107" s="190"/>
      <c r="HKR107" s="141"/>
      <c r="HKS107" s="139"/>
      <c r="HKT107" s="163"/>
      <c r="HKU107" s="163"/>
      <c r="HKV107" s="139"/>
      <c r="HKW107" s="143"/>
      <c r="HKX107" s="163"/>
      <c r="HKY107" s="139"/>
      <c r="HKZ107" s="143"/>
      <c r="HLA107" s="163"/>
      <c r="HLB107" s="139"/>
      <c r="HLC107" s="143"/>
      <c r="HLD107" s="163"/>
      <c r="HLE107" s="139"/>
      <c r="HLF107" s="143"/>
      <c r="HLG107" s="163"/>
      <c r="HLH107" s="191"/>
      <c r="HLI107" s="164"/>
      <c r="HLJ107" s="163"/>
      <c r="HLL107" s="165"/>
      <c r="HLN107" s="139"/>
      <c r="HLP107" s="190"/>
      <c r="HLQ107" s="141"/>
      <c r="HLR107" s="139"/>
      <c r="HLS107" s="163"/>
      <c r="HLT107" s="163"/>
      <c r="HLU107" s="139"/>
      <c r="HLV107" s="143"/>
      <c r="HLW107" s="163"/>
      <c r="HLX107" s="139"/>
      <c r="HLY107" s="143"/>
      <c r="HLZ107" s="163"/>
      <c r="HMA107" s="139"/>
      <c r="HMB107" s="143"/>
      <c r="HMC107" s="163"/>
      <c r="HMD107" s="139"/>
      <c r="HME107" s="143"/>
      <c r="HMF107" s="163"/>
      <c r="HMG107" s="191"/>
      <c r="HMH107" s="164"/>
      <c r="HMI107" s="163"/>
      <c r="HMK107" s="165"/>
      <c r="HMM107" s="139"/>
      <c r="HMO107" s="190"/>
      <c r="HMP107" s="141"/>
      <c r="HMQ107" s="139"/>
      <c r="HMR107" s="163"/>
      <c r="HMS107" s="163"/>
      <c r="HMT107" s="139"/>
      <c r="HMU107" s="143"/>
      <c r="HMV107" s="163"/>
      <c r="HMW107" s="139"/>
      <c r="HMX107" s="143"/>
      <c r="HMY107" s="163"/>
      <c r="HMZ107" s="139"/>
      <c r="HNA107" s="143"/>
      <c r="HNB107" s="163"/>
      <c r="HNC107" s="139"/>
      <c r="HND107" s="143"/>
      <c r="HNE107" s="163"/>
      <c r="HNF107" s="191"/>
      <c r="HNG107" s="164"/>
      <c r="HNH107" s="163"/>
      <c r="HNJ107" s="165"/>
      <c r="HNL107" s="139"/>
      <c r="HNN107" s="190"/>
      <c r="HNO107" s="141"/>
      <c r="HNP107" s="139"/>
      <c r="HNQ107" s="163"/>
      <c r="HNR107" s="163"/>
      <c r="HNS107" s="139"/>
      <c r="HNT107" s="143"/>
      <c r="HNU107" s="163"/>
      <c r="HNV107" s="139"/>
      <c r="HNW107" s="143"/>
      <c r="HNX107" s="163"/>
      <c r="HNY107" s="139"/>
      <c r="HNZ107" s="143"/>
      <c r="HOA107" s="163"/>
      <c r="HOB107" s="139"/>
      <c r="HOC107" s="143"/>
      <c r="HOD107" s="163"/>
      <c r="HOE107" s="191"/>
      <c r="HOF107" s="164"/>
      <c r="HOG107" s="163"/>
      <c r="HOI107" s="165"/>
      <c r="HOK107" s="139"/>
      <c r="HOM107" s="190"/>
      <c r="HON107" s="141"/>
      <c r="HOO107" s="139"/>
      <c r="HOP107" s="163"/>
      <c r="HOQ107" s="163"/>
      <c r="HOR107" s="139"/>
      <c r="HOS107" s="143"/>
      <c r="HOT107" s="163"/>
      <c r="HOU107" s="139"/>
      <c r="HOV107" s="143"/>
      <c r="HOW107" s="163"/>
      <c r="HOX107" s="139"/>
      <c r="HOY107" s="143"/>
      <c r="HOZ107" s="163"/>
      <c r="HPA107" s="139"/>
      <c r="HPB107" s="143"/>
      <c r="HPC107" s="163"/>
      <c r="HPD107" s="191"/>
      <c r="HPE107" s="164"/>
      <c r="HPF107" s="163"/>
      <c r="HPH107" s="165"/>
      <c r="HPJ107" s="139"/>
      <c r="HPL107" s="190"/>
      <c r="HPM107" s="141"/>
      <c r="HPN107" s="139"/>
      <c r="HPO107" s="163"/>
      <c r="HPP107" s="163"/>
      <c r="HPQ107" s="139"/>
      <c r="HPR107" s="143"/>
      <c r="HPS107" s="163"/>
      <c r="HPT107" s="139"/>
      <c r="HPU107" s="143"/>
      <c r="HPV107" s="163"/>
      <c r="HPW107" s="139"/>
      <c r="HPX107" s="143"/>
      <c r="HPY107" s="163"/>
      <c r="HPZ107" s="139"/>
      <c r="HQA107" s="143"/>
      <c r="HQB107" s="163"/>
      <c r="HQC107" s="191"/>
      <c r="HQD107" s="164"/>
      <c r="HQE107" s="163"/>
      <c r="HQG107" s="165"/>
      <c r="HQI107" s="139"/>
      <c r="HQK107" s="190"/>
      <c r="HQL107" s="141"/>
      <c r="HQM107" s="139"/>
      <c r="HQN107" s="163"/>
      <c r="HQO107" s="163"/>
      <c r="HQP107" s="139"/>
      <c r="HQQ107" s="143"/>
      <c r="HQR107" s="163"/>
      <c r="HQS107" s="139"/>
      <c r="HQT107" s="143"/>
      <c r="HQU107" s="163"/>
      <c r="HQV107" s="139"/>
      <c r="HQW107" s="143"/>
      <c r="HQX107" s="163"/>
      <c r="HQY107" s="139"/>
      <c r="HQZ107" s="143"/>
      <c r="HRA107" s="163"/>
      <c r="HRB107" s="191"/>
      <c r="HRC107" s="164"/>
      <c r="HRD107" s="163"/>
      <c r="HRF107" s="165"/>
      <c r="HRH107" s="139"/>
      <c r="HRJ107" s="190"/>
      <c r="HRK107" s="141"/>
      <c r="HRL107" s="139"/>
      <c r="HRM107" s="163"/>
      <c r="HRN107" s="163"/>
      <c r="HRO107" s="139"/>
      <c r="HRP107" s="143"/>
      <c r="HRQ107" s="163"/>
      <c r="HRR107" s="139"/>
      <c r="HRS107" s="143"/>
      <c r="HRT107" s="163"/>
      <c r="HRU107" s="139"/>
      <c r="HRV107" s="143"/>
      <c r="HRW107" s="163"/>
      <c r="HRX107" s="139"/>
      <c r="HRY107" s="143"/>
      <c r="HRZ107" s="163"/>
      <c r="HSA107" s="191"/>
      <c r="HSB107" s="164"/>
      <c r="HSC107" s="163"/>
      <c r="HSE107" s="165"/>
      <c r="HSG107" s="139"/>
      <c r="HSI107" s="190"/>
      <c r="HSJ107" s="141"/>
      <c r="HSK107" s="139"/>
      <c r="HSL107" s="163"/>
      <c r="HSM107" s="163"/>
      <c r="HSN107" s="139"/>
      <c r="HSO107" s="143"/>
      <c r="HSP107" s="163"/>
      <c r="HSQ107" s="139"/>
      <c r="HSR107" s="143"/>
      <c r="HSS107" s="163"/>
      <c r="HST107" s="139"/>
      <c r="HSU107" s="143"/>
      <c r="HSV107" s="163"/>
      <c r="HSW107" s="139"/>
      <c r="HSX107" s="143"/>
      <c r="HSY107" s="163"/>
      <c r="HSZ107" s="191"/>
      <c r="HTA107" s="164"/>
      <c r="HTB107" s="163"/>
      <c r="HTD107" s="165"/>
      <c r="HTF107" s="139"/>
      <c r="HTH107" s="190"/>
      <c r="HTI107" s="141"/>
      <c r="HTJ107" s="139"/>
      <c r="HTK107" s="163"/>
      <c r="HTL107" s="163"/>
      <c r="HTM107" s="139"/>
      <c r="HTN107" s="143"/>
      <c r="HTO107" s="163"/>
      <c r="HTP107" s="139"/>
      <c r="HTQ107" s="143"/>
      <c r="HTR107" s="163"/>
      <c r="HTS107" s="139"/>
      <c r="HTT107" s="143"/>
      <c r="HTU107" s="163"/>
      <c r="HTV107" s="139"/>
      <c r="HTW107" s="143"/>
      <c r="HTX107" s="163"/>
      <c r="HTY107" s="191"/>
      <c r="HTZ107" s="164"/>
      <c r="HUA107" s="163"/>
      <c r="HUC107" s="165"/>
      <c r="HUE107" s="139"/>
      <c r="HUG107" s="190"/>
      <c r="HUH107" s="141"/>
      <c r="HUI107" s="139"/>
      <c r="HUJ107" s="163"/>
      <c r="HUK107" s="163"/>
      <c r="HUL107" s="139"/>
      <c r="HUM107" s="143"/>
      <c r="HUN107" s="163"/>
      <c r="HUO107" s="139"/>
      <c r="HUP107" s="143"/>
      <c r="HUQ107" s="163"/>
      <c r="HUR107" s="139"/>
      <c r="HUS107" s="143"/>
      <c r="HUT107" s="163"/>
      <c r="HUU107" s="139"/>
      <c r="HUV107" s="143"/>
      <c r="HUW107" s="163"/>
      <c r="HUX107" s="191"/>
      <c r="HUY107" s="164"/>
      <c r="HUZ107" s="163"/>
      <c r="HVB107" s="165"/>
      <c r="HVD107" s="139"/>
      <c r="HVF107" s="190"/>
      <c r="HVG107" s="141"/>
      <c r="HVH107" s="139"/>
      <c r="HVI107" s="163"/>
      <c r="HVJ107" s="163"/>
      <c r="HVK107" s="139"/>
      <c r="HVL107" s="143"/>
      <c r="HVM107" s="163"/>
      <c r="HVN107" s="139"/>
      <c r="HVO107" s="143"/>
      <c r="HVP107" s="163"/>
      <c r="HVQ107" s="139"/>
      <c r="HVR107" s="143"/>
      <c r="HVS107" s="163"/>
      <c r="HVT107" s="139"/>
      <c r="HVU107" s="143"/>
      <c r="HVV107" s="163"/>
      <c r="HVW107" s="191"/>
      <c r="HVX107" s="164"/>
      <c r="HVY107" s="163"/>
      <c r="HWA107" s="165"/>
      <c r="HWC107" s="139"/>
      <c r="HWE107" s="190"/>
      <c r="HWF107" s="141"/>
      <c r="HWG107" s="139"/>
      <c r="HWH107" s="163"/>
      <c r="HWI107" s="163"/>
      <c r="HWJ107" s="139"/>
      <c r="HWK107" s="143"/>
      <c r="HWL107" s="163"/>
      <c r="HWM107" s="139"/>
      <c r="HWN107" s="143"/>
      <c r="HWO107" s="163"/>
      <c r="HWP107" s="139"/>
      <c r="HWQ107" s="143"/>
      <c r="HWR107" s="163"/>
      <c r="HWS107" s="139"/>
      <c r="HWT107" s="143"/>
      <c r="HWU107" s="163"/>
      <c r="HWV107" s="191"/>
      <c r="HWW107" s="164"/>
      <c r="HWX107" s="163"/>
      <c r="HWZ107" s="165"/>
      <c r="HXB107" s="139"/>
      <c r="HXD107" s="190"/>
      <c r="HXE107" s="141"/>
      <c r="HXF107" s="139"/>
      <c r="HXG107" s="163"/>
      <c r="HXH107" s="163"/>
      <c r="HXI107" s="139"/>
      <c r="HXJ107" s="143"/>
      <c r="HXK107" s="163"/>
      <c r="HXL107" s="139"/>
      <c r="HXM107" s="143"/>
      <c r="HXN107" s="163"/>
      <c r="HXO107" s="139"/>
      <c r="HXP107" s="143"/>
      <c r="HXQ107" s="163"/>
      <c r="HXR107" s="139"/>
      <c r="HXS107" s="143"/>
      <c r="HXT107" s="163"/>
      <c r="HXU107" s="191"/>
      <c r="HXV107" s="164"/>
      <c r="HXW107" s="163"/>
      <c r="HXY107" s="165"/>
      <c r="HYA107" s="139"/>
      <c r="HYC107" s="190"/>
      <c r="HYD107" s="141"/>
      <c r="HYE107" s="139"/>
      <c r="HYF107" s="163"/>
      <c r="HYG107" s="163"/>
      <c r="HYH107" s="139"/>
      <c r="HYI107" s="143"/>
      <c r="HYJ107" s="163"/>
      <c r="HYK107" s="139"/>
      <c r="HYL107" s="143"/>
      <c r="HYM107" s="163"/>
      <c r="HYN107" s="139"/>
      <c r="HYO107" s="143"/>
      <c r="HYP107" s="163"/>
      <c r="HYQ107" s="139"/>
      <c r="HYR107" s="143"/>
      <c r="HYS107" s="163"/>
      <c r="HYT107" s="191"/>
      <c r="HYU107" s="164"/>
      <c r="HYV107" s="163"/>
      <c r="HYX107" s="165"/>
      <c r="HYZ107" s="139"/>
      <c r="HZB107" s="190"/>
      <c r="HZC107" s="141"/>
      <c r="HZD107" s="139"/>
      <c r="HZE107" s="163"/>
      <c r="HZF107" s="163"/>
      <c r="HZG107" s="139"/>
      <c r="HZH107" s="143"/>
      <c r="HZI107" s="163"/>
      <c r="HZJ107" s="139"/>
      <c r="HZK107" s="143"/>
      <c r="HZL107" s="163"/>
      <c r="HZM107" s="139"/>
      <c r="HZN107" s="143"/>
      <c r="HZO107" s="163"/>
      <c r="HZP107" s="139"/>
      <c r="HZQ107" s="143"/>
      <c r="HZR107" s="163"/>
      <c r="HZS107" s="191"/>
      <c r="HZT107" s="164"/>
      <c r="HZU107" s="163"/>
      <c r="HZW107" s="165"/>
      <c r="HZY107" s="139"/>
      <c r="IAA107" s="190"/>
      <c r="IAB107" s="141"/>
      <c r="IAC107" s="139"/>
      <c r="IAD107" s="163"/>
      <c r="IAE107" s="163"/>
      <c r="IAF107" s="139"/>
      <c r="IAG107" s="143"/>
      <c r="IAH107" s="163"/>
      <c r="IAI107" s="139"/>
      <c r="IAJ107" s="143"/>
      <c r="IAK107" s="163"/>
      <c r="IAL107" s="139"/>
      <c r="IAM107" s="143"/>
      <c r="IAN107" s="163"/>
      <c r="IAO107" s="139"/>
      <c r="IAP107" s="143"/>
      <c r="IAQ107" s="163"/>
      <c r="IAR107" s="191"/>
      <c r="IAS107" s="164"/>
      <c r="IAT107" s="163"/>
      <c r="IAV107" s="165"/>
      <c r="IAX107" s="139"/>
      <c r="IAZ107" s="190"/>
      <c r="IBA107" s="141"/>
      <c r="IBB107" s="139"/>
      <c r="IBC107" s="163"/>
      <c r="IBD107" s="163"/>
      <c r="IBE107" s="139"/>
      <c r="IBF107" s="143"/>
      <c r="IBG107" s="163"/>
      <c r="IBH107" s="139"/>
      <c r="IBI107" s="143"/>
      <c r="IBJ107" s="163"/>
      <c r="IBK107" s="139"/>
      <c r="IBL107" s="143"/>
      <c r="IBM107" s="163"/>
      <c r="IBN107" s="139"/>
      <c r="IBO107" s="143"/>
      <c r="IBP107" s="163"/>
      <c r="IBQ107" s="191"/>
      <c r="IBR107" s="164"/>
      <c r="IBS107" s="163"/>
      <c r="IBU107" s="165"/>
      <c r="IBW107" s="139"/>
      <c r="IBY107" s="190"/>
      <c r="IBZ107" s="141"/>
      <c r="ICA107" s="139"/>
      <c r="ICB107" s="163"/>
      <c r="ICC107" s="163"/>
      <c r="ICD107" s="139"/>
      <c r="ICE107" s="143"/>
      <c r="ICF107" s="163"/>
      <c r="ICG107" s="139"/>
      <c r="ICH107" s="143"/>
      <c r="ICI107" s="163"/>
      <c r="ICJ107" s="139"/>
      <c r="ICK107" s="143"/>
      <c r="ICL107" s="163"/>
      <c r="ICM107" s="139"/>
      <c r="ICN107" s="143"/>
      <c r="ICO107" s="163"/>
      <c r="ICP107" s="191"/>
      <c r="ICQ107" s="164"/>
      <c r="ICR107" s="163"/>
      <c r="ICT107" s="165"/>
      <c r="ICV107" s="139"/>
      <c r="ICX107" s="190"/>
      <c r="ICY107" s="141"/>
      <c r="ICZ107" s="139"/>
      <c r="IDA107" s="163"/>
      <c r="IDB107" s="163"/>
      <c r="IDC107" s="139"/>
      <c r="IDD107" s="143"/>
      <c r="IDE107" s="163"/>
      <c r="IDF107" s="139"/>
      <c r="IDG107" s="143"/>
      <c r="IDH107" s="163"/>
      <c r="IDI107" s="139"/>
      <c r="IDJ107" s="143"/>
      <c r="IDK107" s="163"/>
      <c r="IDL107" s="139"/>
      <c r="IDM107" s="143"/>
      <c r="IDN107" s="163"/>
      <c r="IDO107" s="191"/>
      <c r="IDP107" s="164"/>
      <c r="IDQ107" s="163"/>
      <c r="IDS107" s="165"/>
      <c r="IDU107" s="139"/>
      <c r="IDW107" s="190"/>
      <c r="IDX107" s="141"/>
      <c r="IDY107" s="139"/>
      <c r="IDZ107" s="163"/>
      <c r="IEA107" s="163"/>
      <c r="IEB107" s="139"/>
      <c r="IEC107" s="143"/>
      <c r="IED107" s="163"/>
      <c r="IEE107" s="139"/>
      <c r="IEF107" s="143"/>
      <c r="IEG107" s="163"/>
      <c r="IEH107" s="139"/>
      <c r="IEI107" s="143"/>
      <c r="IEJ107" s="163"/>
      <c r="IEK107" s="139"/>
      <c r="IEL107" s="143"/>
      <c r="IEM107" s="163"/>
      <c r="IEN107" s="191"/>
      <c r="IEO107" s="164"/>
      <c r="IEP107" s="163"/>
      <c r="IER107" s="165"/>
      <c r="IET107" s="139"/>
      <c r="IEV107" s="190"/>
      <c r="IEW107" s="141"/>
      <c r="IEX107" s="139"/>
      <c r="IEY107" s="163"/>
      <c r="IEZ107" s="163"/>
      <c r="IFA107" s="139"/>
      <c r="IFB107" s="143"/>
      <c r="IFC107" s="163"/>
      <c r="IFD107" s="139"/>
      <c r="IFE107" s="143"/>
      <c r="IFF107" s="163"/>
      <c r="IFG107" s="139"/>
      <c r="IFH107" s="143"/>
      <c r="IFI107" s="163"/>
      <c r="IFJ107" s="139"/>
      <c r="IFK107" s="143"/>
      <c r="IFL107" s="163"/>
      <c r="IFM107" s="191"/>
      <c r="IFN107" s="164"/>
      <c r="IFO107" s="163"/>
      <c r="IFQ107" s="165"/>
      <c r="IFS107" s="139"/>
      <c r="IFU107" s="190"/>
      <c r="IFV107" s="141"/>
      <c r="IFW107" s="139"/>
      <c r="IFX107" s="163"/>
      <c r="IFY107" s="163"/>
      <c r="IFZ107" s="139"/>
      <c r="IGA107" s="143"/>
      <c r="IGB107" s="163"/>
      <c r="IGC107" s="139"/>
      <c r="IGD107" s="143"/>
      <c r="IGE107" s="163"/>
      <c r="IGF107" s="139"/>
      <c r="IGG107" s="143"/>
      <c r="IGH107" s="163"/>
      <c r="IGI107" s="139"/>
      <c r="IGJ107" s="143"/>
      <c r="IGK107" s="163"/>
      <c r="IGL107" s="191"/>
      <c r="IGM107" s="164"/>
      <c r="IGN107" s="163"/>
      <c r="IGP107" s="165"/>
      <c r="IGR107" s="139"/>
      <c r="IGT107" s="190"/>
      <c r="IGU107" s="141"/>
      <c r="IGV107" s="139"/>
      <c r="IGW107" s="163"/>
      <c r="IGX107" s="163"/>
      <c r="IGY107" s="139"/>
      <c r="IGZ107" s="143"/>
      <c r="IHA107" s="163"/>
      <c r="IHB107" s="139"/>
      <c r="IHC107" s="143"/>
      <c r="IHD107" s="163"/>
      <c r="IHE107" s="139"/>
      <c r="IHF107" s="143"/>
      <c r="IHG107" s="163"/>
      <c r="IHH107" s="139"/>
      <c r="IHI107" s="143"/>
      <c r="IHJ107" s="163"/>
      <c r="IHK107" s="191"/>
      <c r="IHL107" s="164"/>
      <c r="IHM107" s="163"/>
      <c r="IHO107" s="165"/>
      <c r="IHQ107" s="139"/>
      <c r="IHS107" s="190"/>
      <c r="IHT107" s="141"/>
      <c r="IHU107" s="139"/>
      <c r="IHV107" s="163"/>
      <c r="IHW107" s="163"/>
      <c r="IHX107" s="139"/>
      <c r="IHY107" s="143"/>
      <c r="IHZ107" s="163"/>
      <c r="IIA107" s="139"/>
      <c r="IIB107" s="143"/>
      <c r="IIC107" s="163"/>
      <c r="IID107" s="139"/>
      <c r="IIE107" s="143"/>
      <c r="IIF107" s="163"/>
      <c r="IIG107" s="139"/>
      <c r="IIH107" s="143"/>
      <c r="III107" s="163"/>
      <c r="IIJ107" s="191"/>
      <c r="IIK107" s="164"/>
      <c r="IIL107" s="163"/>
      <c r="IIN107" s="165"/>
      <c r="IIP107" s="139"/>
      <c r="IIR107" s="190"/>
      <c r="IIS107" s="141"/>
      <c r="IIT107" s="139"/>
      <c r="IIU107" s="163"/>
      <c r="IIV107" s="163"/>
      <c r="IIW107" s="139"/>
      <c r="IIX107" s="143"/>
      <c r="IIY107" s="163"/>
      <c r="IIZ107" s="139"/>
      <c r="IJA107" s="143"/>
      <c r="IJB107" s="163"/>
      <c r="IJC107" s="139"/>
      <c r="IJD107" s="143"/>
      <c r="IJE107" s="163"/>
      <c r="IJF107" s="139"/>
      <c r="IJG107" s="143"/>
      <c r="IJH107" s="163"/>
      <c r="IJI107" s="191"/>
      <c r="IJJ107" s="164"/>
      <c r="IJK107" s="163"/>
      <c r="IJM107" s="165"/>
      <c r="IJO107" s="139"/>
      <c r="IJQ107" s="190"/>
      <c r="IJR107" s="141"/>
      <c r="IJS107" s="139"/>
      <c r="IJT107" s="163"/>
      <c r="IJU107" s="163"/>
      <c r="IJV107" s="139"/>
      <c r="IJW107" s="143"/>
      <c r="IJX107" s="163"/>
      <c r="IJY107" s="139"/>
      <c r="IJZ107" s="143"/>
      <c r="IKA107" s="163"/>
      <c r="IKB107" s="139"/>
      <c r="IKC107" s="143"/>
      <c r="IKD107" s="163"/>
      <c r="IKE107" s="139"/>
      <c r="IKF107" s="143"/>
      <c r="IKG107" s="163"/>
      <c r="IKH107" s="191"/>
      <c r="IKI107" s="164"/>
      <c r="IKJ107" s="163"/>
      <c r="IKL107" s="165"/>
      <c r="IKN107" s="139"/>
      <c r="IKP107" s="190"/>
      <c r="IKQ107" s="141"/>
      <c r="IKR107" s="139"/>
      <c r="IKS107" s="163"/>
      <c r="IKT107" s="163"/>
      <c r="IKU107" s="139"/>
      <c r="IKV107" s="143"/>
      <c r="IKW107" s="163"/>
      <c r="IKX107" s="139"/>
      <c r="IKY107" s="143"/>
      <c r="IKZ107" s="163"/>
      <c r="ILA107" s="139"/>
      <c r="ILB107" s="143"/>
      <c r="ILC107" s="163"/>
      <c r="ILD107" s="139"/>
      <c r="ILE107" s="143"/>
      <c r="ILF107" s="163"/>
      <c r="ILG107" s="191"/>
      <c r="ILH107" s="164"/>
      <c r="ILI107" s="163"/>
      <c r="ILK107" s="165"/>
      <c r="ILM107" s="139"/>
      <c r="ILO107" s="190"/>
      <c r="ILP107" s="141"/>
      <c r="ILQ107" s="139"/>
      <c r="ILR107" s="163"/>
      <c r="ILS107" s="163"/>
      <c r="ILT107" s="139"/>
      <c r="ILU107" s="143"/>
      <c r="ILV107" s="163"/>
      <c r="ILW107" s="139"/>
      <c r="ILX107" s="143"/>
      <c r="ILY107" s="163"/>
      <c r="ILZ107" s="139"/>
      <c r="IMA107" s="143"/>
      <c r="IMB107" s="163"/>
      <c r="IMC107" s="139"/>
      <c r="IMD107" s="143"/>
      <c r="IME107" s="163"/>
      <c r="IMF107" s="191"/>
      <c r="IMG107" s="164"/>
      <c r="IMH107" s="163"/>
      <c r="IMJ107" s="165"/>
      <c r="IML107" s="139"/>
      <c r="IMN107" s="190"/>
      <c r="IMO107" s="141"/>
      <c r="IMP107" s="139"/>
      <c r="IMQ107" s="163"/>
      <c r="IMR107" s="163"/>
      <c r="IMS107" s="139"/>
      <c r="IMT107" s="143"/>
      <c r="IMU107" s="163"/>
      <c r="IMV107" s="139"/>
      <c r="IMW107" s="143"/>
      <c r="IMX107" s="163"/>
      <c r="IMY107" s="139"/>
      <c r="IMZ107" s="143"/>
      <c r="INA107" s="163"/>
      <c r="INB107" s="139"/>
      <c r="INC107" s="143"/>
      <c r="IND107" s="163"/>
      <c r="INE107" s="191"/>
      <c r="INF107" s="164"/>
      <c r="ING107" s="163"/>
      <c r="INI107" s="165"/>
      <c r="INK107" s="139"/>
      <c r="INM107" s="190"/>
      <c r="INN107" s="141"/>
      <c r="INO107" s="139"/>
      <c r="INP107" s="163"/>
      <c r="INQ107" s="163"/>
      <c r="INR107" s="139"/>
      <c r="INS107" s="143"/>
      <c r="INT107" s="163"/>
      <c r="INU107" s="139"/>
      <c r="INV107" s="143"/>
      <c r="INW107" s="163"/>
      <c r="INX107" s="139"/>
      <c r="INY107" s="143"/>
      <c r="INZ107" s="163"/>
      <c r="IOA107" s="139"/>
      <c r="IOB107" s="143"/>
      <c r="IOC107" s="163"/>
      <c r="IOD107" s="191"/>
      <c r="IOE107" s="164"/>
      <c r="IOF107" s="163"/>
      <c r="IOH107" s="165"/>
      <c r="IOJ107" s="139"/>
      <c r="IOL107" s="190"/>
      <c r="IOM107" s="141"/>
      <c r="ION107" s="139"/>
      <c r="IOO107" s="163"/>
      <c r="IOP107" s="163"/>
      <c r="IOQ107" s="139"/>
      <c r="IOR107" s="143"/>
      <c r="IOS107" s="163"/>
      <c r="IOT107" s="139"/>
      <c r="IOU107" s="143"/>
      <c r="IOV107" s="163"/>
      <c r="IOW107" s="139"/>
      <c r="IOX107" s="143"/>
      <c r="IOY107" s="163"/>
      <c r="IOZ107" s="139"/>
      <c r="IPA107" s="143"/>
      <c r="IPB107" s="163"/>
      <c r="IPC107" s="191"/>
      <c r="IPD107" s="164"/>
      <c r="IPE107" s="163"/>
      <c r="IPG107" s="165"/>
      <c r="IPI107" s="139"/>
      <c r="IPK107" s="190"/>
      <c r="IPL107" s="141"/>
      <c r="IPM107" s="139"/>
      <c r="IPN107" s="163"/>
      <c r="IPO107" s="163"/>
      <c r="IPP107" s="139"/>
      <c r="IPQ107" s="143"/>
      <c r="IPR107" s="163"/>
      <c r="IPS107" s="139"/>
      <c r="IPT107" s="143"/>
      <c r="IPU107" s="163"/>
      <c r="IPV107" s="139"/>
      <c r="IPW107" s="143"/>
      <c r="IPX107" s="163"/>
      <c r="IPY107" s="139"/>
      <c r="IPZ107" s="143"/>
      <c r="IQA107" s="163"/>
      <c r="IQB107" s="191"/>
      <c r="IQC107" s="164"/>
      <c r="IQD107" s="163"/>
      <c r="IQF107" s="165"/>
      <c r="IQH107" s="139"/>
      <c r="IQJ107" s="190"/>
      <c r="IQK107" s="141"/>
      <c r="IQL107" s="139"/>
      <c r="IQM107" s="163"/>
      <c r="IQN107" s="163"/>
      <c r="IQO107" s="139"/>
      <c r="IQP107" s="143"/>
      <c r="IQQ107" s="163"/>
      <c r="IQR107" s="139"/>
      <c r="IQS107" s="143"/>
      <c r="IQT107" s="163"/>
      <c r="IQU107" s="139"/>
      <c r="IQV107" s="143"/>
      <c r="IQW107" s="163"/>
      <c r="IQX107" s="139"/>
      <c r="IQY107" s="143"/>
      <c r="IQZ107" s="163"/>
      <c r="IRA107" s="191"/>
      <c r="IRB107" s="164"/>
      <c r="IRC107" s="163"/>
      <c r="IRE107" s="165"/>
      <c r="IRG107" s="139"/>
      <c r="IRI107" s="190"/>
      <c r="IRJ107" s="141"/>
      <c r="IRK107" s="139"/>
      <c r="IRL107" s="163"/>
      <c r="IRM107" s="163"/>
      <c r="IRN107" s="139"/>
      <c r="IRO107" s="143"/>
      <c r="IRP107" s="163"/>
      <c r="IRQ107" s="139"/>
      <c r="IRR107" s="143"/>
      <c r="IRS107" s="163"/>
      <c r="IRT107" s="139"/>
      <c r="IRU107" s="143"/>
      <c r="IRV107" s="163"/>
      <c r="IRW107" s="139"/>
      <c r="IRX107" s="143"/>
      <c r="IRY107" s="163"/>
      <c r="IRZ107" s="191"/>
      <c r="ISA107" s="164"/>
      <c r="ISB107" s="163"/>
      <c r="ISD107" s="165"/>
      <c r="ISF107" s="139"/>
      <c r="ISH107" s="190"/>
      <c r="ISI107" s="141"/>
      <c r="ISJ107" s="139"/>
      <c r="ISK107" s="163"/>
      <c r="ISL107" s="163"/>
      <c r="ISM107" s="139"/>
      <c r="ISN107" s="143"/>
      <c r="ISO107" s="163"/>
      <c r="ISP107" s="139"/>
      <c r="ISQ107" s="143"/>
      <c r="ISR107" s="163"/>
      <c r="ISS107" s="139"/>
      <c r="IST107" s="143"/>
      <c r="ISU107" s="163"/>
      <c r="ISV107" s="139"/>
      <c r="ISW107" s="143"/>
      <c r="ISX107" s="163"/>
      <c r="ISY107" s="191"/>
      <c r="ISZ107" s="164"/>
      <c r="ITA107" s="163"/>
      <c r="ITC107" s="165"/>
      <c r="ITE107" s="139"/>
      <c r="ITG107" s="190"/>
      <c r="ITH107" s="141"/>
      <c r="ITI107" s="139"/>
      <c r="ITJ107" s="163"/>
      <c r="ITK107" s="163"/>
      <c r="ITL107" s="139"/>
      <c r="ITM107" s="143"/>
      <c r="ITN107" s="163"/>
      <c r="ITO107" s="139"/>
      <c r="ITP107" s="143"/>
      <c r="ITQ107" s="163"/>
      <c r="ITR107" s="139"/>
      <c r="ITS107" s="143"/>
      <c r="ITT107" s="163"/>
      <c r="ITU107" s="139"/>
      <c r="ITV107" s="143"/>
      <c r="ITW107" s="163"/>
      <c r="ITX107" s="191"/>
      <c r="ITY107" s="164"/>
      <c r="ITZ107" s="163"/>
      <c r="IUB107" s="165"/>
      <c r="IUD107" s="139"/>
      <c r="IUF107" s="190"/>
      <c r="IUG107" s="141"/>
      <c r="IUH107" s="139"/>
      <c r="IUI107" s="163"/>
      <c r="IUJ107" s="163"/>
      <c r="IUK107" s="139"/>
      <c r="IUL107" s="143"/>
      <c r="IUM107" s="163"/>
      <c r="IUN107" s="139"/>
      <c r="IUO107" s="143"/>
      <c r="IUP107" s="163"/>
      <c r="IUQ107" s="139"/>
      <c r="IUR107" s="143"/>
      <c r="IUS107" s="163"/>
      <c r="IUT107" s="139"/>
      <c r="IUU107" s="143"/>
      <c r="IUV107" s="163"/>
      <c r="IUW107" s="191"/>
      <c r="IUX107" s="164"/>
      <c r="IUY107" s="163"/>
      <c r="IVA107" s="165"/>
      <c r="IVC107" s="139"/>
      <c r="IVE107" s="190"/>
      <c r="IVF107" s="141"/>
      <c r="IVG107" s="139"/>
      <c r="IVH107" s="163"/>
      <c r="IVI107" s="163"/>
      <c r="IVJ107" s="139"/>
      <c r="IVK107" s="143"/>
      <c r="IVL107" s="163"/>
      <c r="IVM107" s="139"/>
      <c r="IVN107" s="143"/>
      <c r="IVO107" s="163"/>
      <c r="IVP107" s="139"/>
      <c r="IVQ107" s="143"/>
      <c r="IVR107" s="163"/>
      <c r="IVS107" s="139"/>
      <c r="IVT107" s="143"/>
      <c r="IVU107" s="163"/>
      <c r="IVV107" s="191"/>
      <c r="IVW107" s="164"/>
      <c r="IVX107" s="163"/>
      <c r="IVZ107" s="165"/>
      <c r="IWB107" s="139"/>
      <c r="IWD107" s="190"/>
      <c r="IWE107" s="141"/>
      <c r="IWF107" s="139"/>
      <c r="IWG107" s="163"/>
      <c r="IWH107" s="163"/>
      <c r="IWI107" s="139"/>
      <c r="IWJ107" s="143"/>
      <c r="IWK107" s="163"/>
      <c r="IWL107" s="139"/>
      <c r="IWM107" s="143"/>
      <c r="IWN107" s="163"/>
      <c r="IWO107" s="139"/>
      <c r="IWP107" s="143"/>
      <c r="IWQ107" s="163"/>
      <c r="IWR107" s="139"/>
      <c r="IWS107" s="143"/>
      <c r="IWT107" s="163"/>
      <c r="IWU107" s="191"/>
      <c r="IWV107" s="164"/>
      <c r="IWW107" s="163"/>
      <c r="IWY107" s="165"/>
      <c r="IXA107" s="139"/>
      <c r="IXC107" s="190"/>
      <c r="IXD107" s="141"/>
      <c r="IXE107" s="139"/>
      <c r="IXF107" s="163"/>
      <c r="IXG107" s="163"/>
      <c r="IXH107" s="139"/>
      <c r="IXI107" s="143"/>
      <c r="IXJ107" s="163"/>
      <c r="IXK107" s="139"/>
      <c r="IXL107" s="143"/>
      <c r="IXM107" s="163"/>
      <c r="IXN107" s="139"/>
      <c r="IXO107" s="143"/>
      <c r="IXP107" s="163"/>
      <c r="IXQ107" s="139"/>
      <c r="IXR107" s="143"/>
      <c r="IXS107" s="163"/>
      <c r="IXT107" s="191"/>
      <c r="IXU107" s="164"/>
      <c r="IXV107" s="163"/>
      <c r="IXX107" s="165"/>
      <c r="IXZ107" s="139"/>
      <c r="IYB107" s="190"/>
      <c r="IYC107" s="141"/>
      <c r="IYD107" s="139"/>
      <c r="IYE107" s="163"/>
      <c r="IYF107" s="163"/>
      <c r="IYG107" s="139"/>
      <c r="IYH107" s="143"/>
      <c r="IYI107" s="163"/>
      <c r="IYJ107" s="139"/>
      <c r="IYK107" s="143"/>
      <c r="IYL107" s="163"/>
      <c r="IYM107" s="139"/>
      <c r="IYN107" s="143"/>
      <c r="IYO107" s="163"/>
      <c r="IYP107" s="139"/>
      <c r="IYQ107" s="143"/>
      <c r="IYR107" s="163"/>
      <c r="IYS107" s="191"/>
      <c r="IYT107" s="164"/>
      <c r="IYU107" s="163"/>
      <c r="IYW107" s="165"/>
      <c r="IYY107" s="139"/>
      <c r="IZA107" s="190"/>
      <c r="IZB107" s="141"/>
      <c r="IZC107" s="139"/>
      <c r="IZD107" s="163"/>
      <c r="IZE107" s="163"/>
      <c r="IZF107" s="139"/>
      <c r="IZG107" s="143"/>
      <c r="IZH107" s="163"/>
      <c r="IZI107" s="139"/>
      <c r="IZJ107" s="143"/>
      <c r="IZK107" s="163"/>
      <c r="IZL107" s="139"/>
      <c r="IZM107" s="143"/>
      <c r="IZN107" s="163"/>
      <c r="IZO107" s="139"/>
      <c r="IZP107" s="143"/>
      <c r="IZQ107" s="163"/>
      <c r="IZR107" s="191"/>
      <c r="IZS107" s="164"/>
      <c r="IZT107" s="163"/>
      <c r="IZV107" s="165"/>
      <c r="IZX107" s="139"/>
      <c r="IZZ107" s="190"/>
      <c r="JAA107" s="141"/>
      <c r="JAB107" s="139"/>
      <c r="JAC107" s="163"/>
      <c r="JAD107" s="163"/>
      <c r="JAE107" s="139"/>
      <c r="JAF107" s="143"/>
      <c r="JAG107" s="163"/>
      <c r="JAH107" s="139"/>
      <c r="JAI107" s="143"/>
      <c r="JAJ107" s="163"/>
      <c r="JAK107" s="139"/>
      <c r="JAL107" s="143"/>
      <c r="JAM107" s="163"/>
      <c r="JAN107" s="139"/>
      <c r="JAO107" s="143"/>
      <c r="JAP107" s="163"/>
      <c r="JAQ107" s="191"/>
      <c r="JAR107" s="164"/>
      <c r="JAS107" s="163"/>
      <c r="JAU107" s="165"/>
      <c r="JAW107" s="139"/>
      <c r="JAY107" s="190"/>
      <c r="JAZ107" s="141"/>
      <c r="JBA107" s="139"/>
      <c r="JBB107" s="163"/>
      <c r="JBC107" s="163"/>
      <c r="JBD107" s="139"/>
      <c r="JBE107" s="143"/>
      <c r="JBF107" s="163"/>
      <c r="JBG107" s="139"/>
      <c r="JBH107" s="143"/>
      <c r="JBI107" s="163"/>
      <c r="JBJ107" s="139"/>
      <c r="JBK107" s="143"/>
      <c r="JBL107" s="163"/>
      <c r="JBM107" s="139"/>
      <c r="JBN107" s="143"/>
      <c r="JBO107" s="163"/>
      <c r="JBP107" s="191"/>
      <c r="JBQ107" s="164"/>
      <c r="JBR107" s="163"/>
      <c r="JBT107" s="165"/>
      <c r="JBV107" s="139"/>
      <c r="JBX107" s="190"/>
      <c r="JBY107" s="141"/>
      <c r="JBZ107" s="139"/>
      <c r="JCA107" s="163"/>
      <c r="JCB107" s="163"/>
      <c r="JCC107" s="139"/>
      <c r="JCD107" s="143"/>
      <c r="JCE107" s="163"/>
      <c r="JCF107" s="139"/>
      <c r="JCG107" s="143"/>
      <c r="JCH107" s="163"/>
      <c r="JCI107" s="139"/>
      <c r="JCJ107" s="143"/>
      <c r="JCK107" s="163"/>
      <c r="JCL107" s="139"/>
      <c r="JCM107" s="143"/>
      <c r="JCN107" s="163"/>
      <c r="JCO107" s="191"/>
      <c r="JCP107" s="164"/>
      <c r="JCQ107" s="163"/>
      <c r="JCS107" s="165"/>
      <c r="JCU107" s="139"/>
      <c r="JCW107" s="190"/>
      <c r="JCX107" s="141"/>
      <c r="JCY107" s="139"/>
      <c r="JCZ107" s="163"/>
      <c r="JDA107" s="163"/>
      <c r="JDB107" s="139"/>
      <c r="JDC107" s="143"/>
      <c r="JDD107" s="163"/>
      <c r="JDE107" s="139"/>
      <c r="JDF107" s="143"/>
      <c r="JDG107" s="163"/>
      <c r="JDH107" s="139"/>
      <c r="JDI107" s="143"/>
      <c r="JDJ107" s="163"/>
      <c r="JDK107" s="139"/>
      <c r="JDL107" s="143"/>
      <c r="JDM107" s="163"/>
      <c r="JDN107" s="191"/>
      <c r="JDO107" s="164"/>
      <c r="JDP107" s="163"/>
      <c r="JDR107" s="165"/>
      <c r="JDT107" s="139"/>
      <c r="JDV107" s="190"/>
      <c r="JDW107" s="141"/>
      <c r="JDX107" s="139"/>
      <c r="JDY107" s="163"/>
      <c r="JDZ107" s="163"/>
      <c r="JEA107" s="139"/>
      <c r="JEB107" s="143"/>
      <c r="JEC107" s="163"/>
      <c r="JED107" s="139"/>
      <c r="JEE107" s="143"/>
      <c r="JEF107" s="163"/>
      <c r="JEG107" s="139"/>
      <c r="JEH107" s="143"/>
      <c r="JEI107" s="163"/>
      <c r="JEJ107" s="139"/>
      <c r="JEK107" s="143"/>
      <c r="JEL107" s="163"/>
      <c r="JEM107" s="191"/>
      <c r="JEN107" s="164"/>
      <c r="JEO107" s="163"/>
      <c r="JEQ107" s="165"/>
      <c r="JES107" s="139"/>
      <c r="JEU107" s="190"/>
      <c r="JEV107" s="141"/>
      <c r="JEW107" s="139"/>
      <c r="JEX107" s="163"/>
      <c r="JEY107" s="163"/>
      <c r="JEZ107" s="139"/>
      <c r="JFA107" s="143"/>
      <c r="JFB107" s="163"/>
      <c r="JFC107" s="139"/>
      <c r="JFD107" s="143"/>
      <c r="JFE107" s="163"/>
      <c r="JFF107" s="139"/>
      <c r="JFG107" s="143"/>
      <c r="JFH107" s="163"/>
      <c r="JFI107" s="139"/>
      <c r="JFJ107" s="143"/>
      <c r="JFK107" s="163"/>
      <c r="JFL107" s="191"/>
      <c r="JFM107" s="164"/>
      <c r="JFN107" s="163"/>
      <c r="JFP107" s="165"/>
      <c r="JFR107" s="139"/>
      <c r="JFT107" s="190"/>
      <c r="JFU107" s="141"/>
      <c r="JFV107" s="139"/>
      <c r="JFW107" s="163"/>
      <c r="JFX107" s="163"/>
      <c r="JFY107" s="139"/>
      <c r="JFZ107" s="143"/>
      <c r="JGA107" s="163"/>
      <c r="JGB107" s="139"/>
      <c r="JGC107" s="143"/>
      <c r="JGD107" s="163"/>
      <c r="JGE107" s="139"/>
      <c r="JGF107" s="143"/>
      <c r="JGG107" s="163"/>
      <c r="JGH107" s="139"/>
      <c r="JGI107" s="143"/>
      <c r="JGJ107" s="163"/>
      <c r="JGK107" s="191"/>
      <c r="JGL107" s="164"/>
      <c r="JGM107" s="163"/>
      <c r="JGO107" s="165"/>
      <c r="JGQ107" s="139"/>
      <c r="JGS107" s="190"/>
      <c r="JGT107" s="141"/>
      <c r="JGU107" s="139"/>
      <c r="JGV107" s="163"/>
      <c r="JGW107" s="163"/>
      <c r="JGX107" s="139"/>
      <c r="JGY107" s="143"/>
      <c r="JGZ107" s="163"/>
      <c r="JHA107" s="139"/>
      <c r="JHB107" s="143"/>
      <c r="JHC107" s="163"/>
      <c r="JHD107" s="139"/>
      <c r="JHE107" s="143"/>
      <c r="JHF107" s="163"/>
      <c r="JHG107" s="139"/>
      <c r="JHH107" s="143"/>
      <c r="JHI107" s="163"/>
      <c r="JHJ107" s="191"/>
      <c r="JHK107" s="164"/>
      <c r="JHL107" s="163"/>
      <c r="JHN107" s="165"/>
      <c r="JHP107" s="139"/>
      <c r="JHR107" s="190"/>
      <c r="JHS107" s="141"/>
      <c r="JHT107" s="139"/>
      <c r="JHU107" s="163"/>
      <c r="JHV107" s="163"/>
      <c r="JHW107" s="139"/>
      <c r="JHX107" s="143"/>
      <c r="JHY107" s="163"/>
      <c r="JHZ107" s="139"/>
      <c r="JIA107" s="143"/>
      <c r="JIB107" s="163"/>
      <c r="JIC107" s="139"/>
      <c r="JID107" s="143"/>
      <c r="JIE107" s="163"/>
      <c r="JIF107" s="139"/>
      <c r="JIG107" s="143"/>
      <c r="JIH107" s="163"/>
      <c r="JII107" s="191"/>
      <c r="JIJ107" s="164"/>
      <c r="JIK107" s="163"/>
      <c r="JIM107" s="165"/>
      <c r="JIO107" s="139"/>
      <c r="JIQ107" s="190"/>
      <c r="JIR107" s="141"/>
      <c r="JIS107" s="139"/>
      <c r="JIT107" s="163"/>
      <c r="JIU107" s="163"/>
      <c r="JIV107" s="139"/>
      <c r="JIW107" s="143"/>
      <c r="JIX107" s="163"/>
      <c r="JIY107" s="139"/>
      <c r="JIZ107" s="143"/>
      <c r="JJA107" s="163"/>
      <c r="JJB107" s="139"/>
      <c r="JJC107" s="143"/>
      <c r="JJD107" s="163"/>
      <c r="JJE107" s="139"/>
      <c r="JJF107" s="143"/>
      <c r="JJG107" s="163"/>
      <c r="JJH107" s="191"/>
      <c r="JJI107" s="164"/>
      <c r="JJJ107" s="163"/>
      <c r="JJL107" s="165"/>
      <c r="JJN107" s="139"/>
      <c r="JJP107" s="190"/>
      <c r="JJQ107" s="141"/>
      <c r="JJR107" s="139"/>
      <c r="JJS107" s="163"/>
      <c r="JJT107" s="163"/>
      <c r="JJU107" s="139"/>
      <c r="JJV107" s="143"/>
      <c r="JJW107" s="163"/>
      <c r="JJX107" s="139"/>
      <c r="JJY107" s="143"/>
      <c r="JJZ107" s="163"/>
      <c r="JKA107" s="139"/>
      <c r="JKB107" s="143"/>
      <c r="JKC107" s="163"/>
      <c r="JKD107" s="139"/>
      <c r="JKE107" s="143"/>
      <c r="JKF107" s="163"/>
      <c r="JKG107" s="191"/>
      <c r="JKH107" s="164"/>
      <c r="JKI107" s="163"/>
      <c r="JKK107" s="165"/>
      <c r="JKM107" s="139"/>
      <c r="JKO107" s="190"/>
      <c r="JKP107" s="141"/>
      <c r="JKQ107" s="139"/>
      <c r="JKR107" s="163"/>
      <c r="JKS107" s="163"/>
      <c r="JKT107" s="139"/>
      <c r="JKU107" s="143"/>
      <c r="JKV107" s="163"/>
      <c r="JKW107" s="139"/>
      <c r="JKX107" s="143"/>
      <c r="JKY107" s="163"/>
      <c r="JKZ107" s="139"/>
      <c r="JLA107" s="143"/>
      <c r="JLB107" s="163"/>
      <c r="JLC107" s="139"/>
      <c r="JLD107" s="143"/>
      <c r="JLE107" s="163"/>
      <c r="JLF107" s="191"/>
      <c r="JLG107" s="164"/>
      <c r="JLH107" s="163"/>
      <c r="JLJ107" s="165"/>
      <c r="JLL107" s="139"/>
      <c r="JLN107" s="190"/>
      <c r="JLO107" s="141"/>
      <c r="JLP107" s="139"/>
      <c r="JLQ107" s="163"/>
      <c r="JLR107" s="163"/>
      <c r="JLS107" s="139"/>
      <c r="JLT107" s="143"/>
      <c r="JLU107" s="163"/>
      <c r="JLV107" s="139"/>
      <c r="JLW107" s="143"/>
      <c r="JLX107" s="163"/>
      <c r="JLY107" s="139"/>
      <c r="JLZ107" s="143"/>
      <c r="JMA107" s="163"/>
      <c r="JMB107" s="139"/>
      <c r="JMC107" s="143"/>
      <c r="JMD107" s="163"/>
      <c r="JME107" s="191"/>
      <c r="JMF107" s="164"/>
      <c r="JMG107" s="163"/>
      <c r="JMI107" s="165"/>
      <c r="JMK107" s="139"/>
      <c r="JMM107" s="190"/>
      <c r="JMN107" s="141"/>
      <c r="JMO107" s="139"/>
      <c r="JMP107" s="163"/>
      <c r="JMQ107" s="163"/>
      <c r="JMR107" s="139"/>
      <c r="JMS107" s="143"/>
      <c r="JMT107" s="163"/>
      <c r="JMU107" s="139"/>
      <c r="JMV107" s="143"/>
      <c r="JMW107" s="163"/>
      <c r="JMX107" s="139"/>
      <c r="JMY107" s="143"/>
      <c r="JMZ107" s="163"/>
      <c r="JNA107" s="139"/>
      <c r="JNB107" s="143"/>
      <c r="JNC107" s="163"/>
      <c r="JND107" s="191"/>
      <c r="JNE107" s="164"/>
      <c r="JNF107" s="163"/>
      <c r="JNH107" s="165"/>
      <c r="JNJ107" s="139"/>
      <c r="JNL107" s="190"/>
      <c r="JNM107" s="141"/>
      <c r="JNN107" s="139"/>
      <c r="JNO107" s="163"/>
      <c r="JNP107" s="163"/>
      <c r="JNQ107" s="139"/>
      <c r="JNR107" s="143"/>
      <c r="JNS107" s="163"/>
      <c r="JNT107" s="139"/>
      <c r="JNU107" s="143"/>
      <c r="JNV107" s="163"/>
      <c r="JNW107" s="139"/>
      <c r="JNX107" s="143"/>
      <c r="JNY107" s="163"/>
      <c r="JNZ107" s="139"/>
      <c r="JOA107" s="143"/>
      <c r="JOB107" s="163"/>
      <c r="JOC107" s="191"/>
      <c r="JOD107" s="164"/>
      <c r="JOE107" s="163"/>
      <c r="JOG107" s="165"/>
      <c r="JOI107" s="139"/>
      <c r="JOK107" s="190"/>
      <c r="JOL107" s="141"/>
      <c r="JOM107" s="139"/>
      <c r="JON107" s="163"/>
      <c r="JOO107" s="163"/>
      <c r="JOP107" s="139"/>
      <c r="JOQ107" s="143"/>
      <c r="JOR107" s="163"/>
      <c r="JOS107" s="139"/>
      <c r="JOT107" s="143"/>
      <c r="JOU107" s="163"/>
      <c r="JOV107" s="139"/>
      <c r="JOW107" s="143"/>
      <c r="JOX107" s="163"/>
      <c r="JOY107" s="139"/>
      <c r="JOZ107" s="143"/>
      <c r="JPA107" s="163"/>
      <c r="JPB107" s="191"/>
      <c r="JPC107" s="164"/>
      <c r="JPD107" s="163"/>
      <c r="JPF107" s="165"/>
      <c r="JPH107" s="139"/>
      <c r="JPJ107" s="190"/>
      <c r="JPK107" s="141"/>
      <c r="JPL107" s="139"/>
      <c r="JPM107" s="163"/>
      <c r="JPN107" s="163"/>
      <c r="JPO107" s="139"/>
      <c r="JPP107" s="143"/>
      <c r="JPQ107" s="163"/>
      <c r="JPR107" s="139"/>
      <c r="JPS107" s="143"/>
      <c r="JPT107" s="163"/>
      <c r="JPU107" s="139"/>
      <c r="JPV107" s="143"/>
      <c r="JPW107" s="163"/>
      <c r="JPX107" s="139"/>
      <c r="JPY107" s="143"/>
      <c r="JPZ107" s="163"/>
      <c r="JQA107" s="191"/>
      <c r="JQB107" s="164"/>
      <c r="JQC107" s="163"/>
      <c r="JQE107" s="165"/>
      <c r="JQG107" s="139"/>
      <c r="JQI107" s="190"/>
      <c r="JQJ107" s="141"/>
      <c r="JQK107" s="139"/>
      <c r="JQL107" s="163"/>
      <c r="JQM107" s="163"/>
      <c r="JQN107" s="139"/>
      <c r="JQO107" s="143"/>
      <c r="JQP107" s="163"/>
      <c r="JQQ107" s="139"/>
      <c r="JQR107" s="143"/>
      <c r="JQS107" s="163"/>
      <c r="JQT107" s="139"/>
      <c r="JQU107" s="143"/>
      <c r="JQV107" s="163"/>
      <c r="JQW107" s="139"/>
      <c r="JQX107" s="143"/>
      <c r="JQY107" s="163"/>
      <c r="JQZ107" s="191"/>
      <c r="JRA107" s="164"/>
      <c r="JRB107" s="163"/>
      <c r="JRD107" s="165"/>
      <c r="JRF107" s="139"/>
      <c r="JRH107" s="190"/>
      <c r="JRI107" s="141"/>
      <c r="JRJ107" s="139"/>
      <c r="JRK107" s="163"/>
      <c r="JRL107" s="163"/>
      <c r="JRM107" s="139"/>
      <c r="JRN107" s="143"/>
      <c r="JRO107" s="163"/>
      <c r="JRP107" s="139"/>
      <c r="JRQ107" s="143"/>
      <c r="JRR107" s="163"/>
      <c r="JRS107" s="139"/>
      <c r="JRT107" s="143"/>
      <c r="JRU107" s="163"/>
      <c r="JRV107" s="139"/>
      <c r="JRW107" s="143"/>
      <c r="JRX107" s="163"/>
      <c r="JRY107" s="191"/>
      <c r="JRZ107" s="164"/>
      <c r="JSA107" s="163"/>
      <c r="JSC107" s="165"/>
      <c r="JSE107" s="139"/>
      <c r="JSG107" s="190"/>
      <c r="JSH107" s="141"/>
      <c r="JSI107" s="139"/>
      <c r="JSJ107" s="163"/>
      <c r="JSK107" s="163"/>
      <c r="JSL107" s="139"/>
      <c r="JSM107" s="143"/>
      <c r="JSN107" s="163"/>
      <c r="JSO107" s="139"/>
      <c r="JSP107" s="143"/>
      <c r="JSQ107" s="163"/>
      <c r="JSR107" s="139"/>
      <c r="JSS107" s="143"/>
      <c r="JST107" s="163"/>
      <c r="JSU107" s="139"/>
      <c r="JSV107" s="143"/>
      <c r="JSW107" s="163"/>
      <c r="JSX107" s="191"/>
      <c r="JSY107" s="164"/>
      <c r="JSZ107" s="163"/>
      <c r="JTB107" s="165"/>
      <c r="JTD107" s="139"/>
      <c r="JTF107" s="190"/>
      <c r="JTG107" s="141"/>
      <c r="JTH107" s="139"/>
      <c r="JTI107" s="163"/>
      <c r="JTJ107" s="163"/>
      <c r="JTK107" s="139"/>
      <c r="JTL107" s="143"/>
      <c r="JTM107" s="163"/>
      <c r="JTN107" s="139"/>
      <c r="JTO107" s="143"/>
      <c r="JTP107" s="163"/>
      <c r="JTQ107" s="139"/>
      <c r="JTR107" s="143"/>
      <c r="JTS107" s="163"/>
      <c r="JTT107" s="139"/>
      <c r="JTU107" s="143"/>
      <c r="JTV107" s="163"/>
      <c r="JTW107" s="191"/>
      <c r="JTX107" s="164"/>
      <c r="JTY107" s="163"/>
      <c r="JUA107" s="165"/>
      <c r="JUC107" s="139"/>
      <c r="JUE107" s="190"/>
      <c r="JUF107" s="141"/>
      <c r="JUG107" s="139"/>
      <c r="JUH107" s="163"/>
      <c r="JUI107" s="163"/>
      <c r="JUJ107" s="139"/>
      <c r="JUK107" s="143"/>
      <c r="JUL107" s="163"/>
      <c r="JUM107" s="139"/>
      <c r="JUN107" s="143"/>
      <c r="JUO107" s="163"/>
      <c r="JUP107" s="139"/>
      <c r="JUQ107" s="143"/>
      <c r="JUR107" s="163"/>
      <c r="JUS107" s="139"/>
      <c r="JUT107" s="143"/>
      <c r="JUU107" s="163"/>
      <c r="JUV107" s="191"/>
      <c r="JUW107" s="164"/>
      <c r="JUX107" s="163"/>
      <c r="JUZ107" s="165"/>
      <c r="JVB107" s="139"/>
      <c r="JVD107" s="190"/>
      <c r="JVE107" s="141"/>
      <c r="JVF107" s="139"/>
      <c r="JVG107" s="163"/>
      <c r="JVH107" s="163"/>
      <c r="JVI107" s="139"/>
      <c r="JVJ107" s="143"/>
      <c r="JVK107" s="163"/>
      <c r="JVL107" s="139"/>
      <c r="JVM107" s="143"/>
      <c r="JVN107" s="163"/>
      <c r="JVO107" s="139"/>
      <c r="JVP107" s="143"/>
      <c r="JVQ107" s="163"/>
      <c r="JVR107" s="139"/>
      <c r="JVS107" s="143"/>
      <c r="JVT107" s="163"/>
      <c r="JVU107" s="191"/>
      <c r="JVV107" s="164"/>
      <c r="JVW107" s="163"/>
      <c r="JVY107" s="165"/>
      <c r="JWA107" s="139"/>
      <c r="JWC107" s="190"/>
      <c r="JWD107" s="141"/>
      <c r="JWE107" s="139"/>
      <c r="JWF107" s="163"/>
      <c r="JWG107" s="163"/>
      <c r="JWH107" s="139"/>
      <c r="JWI107" s="143"/>
      <c r="JWJ107" s="163"/>
      <c r="JWK107" s="139"/>
      <c r="JWL107" s="143"/>
      <c r="JWM107" s="163"/>
      <c r="JWN107" s="139"/>
      <c r="JWO107" s="143"/>
      <c r="JWP107" s="163"/>
      <c r="JWQ107" s="139"/>
      <c r="JWR107" s="143"/>
      <c r="JWS107" s="163"/>
      <c r="JWT107" s="191"/>
      <c r="JWU107" s="164"/>
      <c r="JWV107" s="163"/>
      <c r="JWX107" s="165"/>
      <c r="JWZ107" s="139"/>
      <c r="JXB107" s="190"/>
      <c r="JXC107" s="141"/>
      <c r="JXD107" s="139"/>
      <c r="JXE107" s="163"/>
      <c r="JXF107" s="163"/>
      <c r="JXG107" s="139"/>
      <c r="JXH107" s="143"/>
      <c r="JXI107" s="163"/>
      <c r="JXJ107" s="139"/>
      <c r="JXK107" s="143"/>
      <c r="JXL107" s="163"/>
      <c r="JXM107" s="139"/>
      <c r="JXN107" s="143"/>
      <c r="JXO107" s="163"/>
      <c r="JXP107" s="139"/>
      <c r="JXQ107" s="143"/>
      <c r="JXR107" s="163"/>
      <c r="JXS107" s="191"/>
      <c r="JXT107" s="164"/>
      <c r="JXU107" s="163"/>
      <c r="JXW107" s="165"/>
      <c r="JXY107" s="139"/>
      <c r="JYA107" s="190"/>
      <c r="JYB107" s="141"/>
      <c r="JYC107" s="139"/>
      <c r="JYD107" s="163"/>
      <c r="JYE107" s="163"/>
      <c r="JYF107" s="139"/>
      <c r="JYG107" s="143"/>
      <c r="JYH107" s="163"/>
      <c r="JYI107" s="139"/>
      <c r="JYJ107" s="143"/>
      <c r="JYK107" s="163"/>
      <c r="JYL107" s="139"/>
      <c r="JYM107" s="143"/>
      <c r="JYN107" s="163"/>
      <c r="JYO107" s="139"/>
      <c r="JYP107" s="143"/>
      <c r="JYQ107" s="163"/>
      <c r="JYR107" s="191"/>
      <c r="JYS107" s="164"/>
      <c r="JYT107" s="163"/>
      <c r="JYV107" s="165"/>
      <c r="JYX107" s="139"/>
      <c r="JYZ107" s="190"/>
      <c r="JZA107" s="141"/>
      <c r="JZB107" s="139"/>
      <c r="JZC107" s="163"/>
      <c r="JZD107" s="163"/>
      <c r="JZE107" s="139"/>
      <c r="JZF107" s="143"/>
      <c r="JZG107" s="163"/>
      <c r="JZH107" s="139"/>
      <c r="JZI107" s="143"/>
      <c r="JZJ107" s="163"/>
      <c r="JZK107" s="139"/>
      <c r="JZL107" s="143"/>
      <c r="JZM107" s="163"/>
      <c r="JZN107" s="139"/>
      <c r="JZO107" s="143"/>
      <c r="JZP107" s="163"/>
      <c r="JZQ107" s="191"/>
      <c r="JZR107" s="164"/>
      <c r="JZS107" s="163"/>
      <c r="JZU107" s="165"/>
      <c r="JZW107" s="139"/>
      <c r="JZY107" s="190"/>
      <c r="JZZ107" s="141"/>
      <c r="KAA107" s="139"/>
      <c r="KAB107" s="163"/>
      <c r="KAC107" s="163"/>
      <c r="KAD107" s="139"/>
      <c r="KAE107" s="143"/>
      <c r="KAF107" s="163"/>
      <c r="KAG107" s="139"/>
      <c r="KAH107" s="143"/>
      <c r="KAI107" s="163"/>
      <c r="KAJ107" s="139"/>
      <c r="KAK107" s="143"/>
      <c r="KAL107" s="163"/>
      <c r="KAM107" s="139"/>
      <c r="KAN107" s="143"/>
      <c r="KAO107" s="163"/>
      <c r="KAP107" s="191"/>
      <c r="KAQ107" s="164"/>
      <c r="KAR107" s="163"/>
      <c r="KAT107" s="165"/>
      <c r="KAV107" s="139"/>
      <c r="KAX107" s="190"/>
      <c r="KAY107" s="141"/>
      <c r="KAZ107" s="139"/>
      <c r="KBA107" s="163"/>
      <c r="KBB107" s="163"/>
      <c r="KBC107" s="139"/>
      <c r="KBD107" s="143"/>
      <c r="KBE107" s="163"/>
      <c r="KBF107" s="139"/>
      <c r="KBG107" s="143"/>
      <c r="KBH107" s="163"/>
      <c r="KBI107" s="139"/>
      <c r="KBJ107" s="143"/>
      <c r="KBK107" s="163"/>
      <c r="KBL107" s="139"/>
      <c r="KBM107" s="143"/>
      <c r="KBN107" s="163"/>
      <c r="KBO107" s="191"/>
      <c r="KBP107" s="164"/>
      <c r="KBQ107" s="163"/>
      <c r="KBS107" s="165"/>
      <c r="KBU107" s="139"/>
      <c r="KBW107" s="190"/>
      <c r="KBX107" s="141"/>
      <c r="KBY107" s="139"/>
      <c r="KBZ107" s="163"/>
      <c r="KCA107" s="163"/>
      <c r="KCB107" s="139"/>
      <c r="KCC107" s="143"/>
      <c r="KCD107" s="163"/>
      <c r="KCE107" s="139"/>
      <c r="KCF107" s="143"/>
      <c r="KCG107" s="163"/>
      <c r="KCH107" s="139"/>
      <c r="KCI107" s="143"/>
      <c r="KCJ107" s="163"/>
      <c r="KCK107" s="139"/>
      <c r="KCL107" s="143"/>
      <c r="KCM107" s="163"/>
      <c r="KCN107" s="191"/>
      <c r="KCO107" s="164"/>
      <c r="KCP107" s="163"/>
      <c r="KCR107" s="165"/>
      <c r="KCT107" s="139"/>
      <c r="KCV107" s="190"/>
      <c r="KCW107" s="141"/>
      <c r="KCX107" s="139"/>
      <c r="KCY107" s="163"/>
      <c r="KCZ107" s="163"/>
      <c r="KDA107" s="139"/>
      <c r="KDB107" s="143"/>
      <c r="KDC107" s="163"/>
      <c r="KDD107" s="139"/>
      <c r="KDE107" s="143"/>
      <c r="KDF107" s="163"/>
      <c r="KDG107" s="139"/>
      <c r="KDH107" s="143"/>
      <c r="KDI107" s="163"/>
      <c r="KDJ107" s="139"/>
      <c r="KDK107" s="143"/>
      <c r="KDL107" s="163"/>
      <c r="KDM107" s="191"/>
      <c r="KDN107" s="164"/>
      <c r="KDO107" s="163"/>
      <c r="KDQ107" s="165"/>
      <c r="KDS107" s="139"/>
      <c r="KDU107" s="190"/>
      <c r="KDV107" s="141"/>
      <c r="KDW107" s="139"/>
      <c r="KDX107" s="163"/>
      <c r="KDY107" s="163"/>
      <c r="KDZ107" s="139"/>
      <c r="KEA107" s="143"/>
      <c r="KEB107" s="163"/>
      <c r="KEC107" s="139"/>
      <c r="KED107" s="143"/>
      <c r="KEE107" s="163"/>
      <c r="KEF107" s="139"/>
      <c r="KEG107" s="143"/>
      <c r="KEH107" s="163"/>
      <c r="KEI107" s="139"/>
      <c r="KEJ107" s="143"/>
      <c r="KEK107" s="163"/>
      <c r="KEL107" s="191"/>
      <c r="KEM107" s="164"/>
      <c r="KEN107" s="163"/>
      <c r="KEP107" s="165"/>
      <c r="KER107" s="139"/>
      <c r="KET107" s="190"/>
      <c r="KEU107" s="141"/>
      <c r="KEV107" s="139"/>
      <c r="KEW107" s="163"/>
      <c r="KEX107" s="163"/>
      <c r="KEY107" s="139"/>
      <c r="KEZ107" s="143"/>
      <c r="KFA107" s="163"/>
      <c r="KFB107" s="139"/>
      <c r="KFC107" s="143"/>
      <c r="KFD107" s="163"/>
      <c r="KFE107" s="139"/>
      <c r="KFF107" s="143"/>
      <c r="KFG107" s="163"/>
      <c r="KFH107" s="139"/>
      <c r="KFI107" s="143"/>
      <c r="KFJ107" s="163"/>
      <c r="KFK107" s="191"/>
      <c r="KFL107" s="164"/>
      <c r="KFM107" s="163"/>
      <c r="KFO107" s="165"/>
      <c r="KFQ107" s="139"/>
      <c r="KFS107" s="190"/>
      <c r="KFT107" s="141"/>
      <c r="KFU107" s="139"/>
      <c r="KFV107" s="163"/>
      <c r="KFW107" s="163"/>
      <c r="KFX107" s="139"/>
      <c r="KFY107" s="143"/>
      <c r="KFZ107" s="163"/>
      <c r="KGA107" s="139"/>
      <c r="KGB107" s="143"/>
      <c r="KGC107" s="163"/>
      <c r="KGD107" s="139"/>
      <c r="KGE107" s="143"/>
      <c r="KGF107" s="163"/>
      <c r="KGG107" s="139"/>
      <c r="KGH107" s="143"/>
      <c r="KGI107" s="163"/>
      <c r="KGJ107" s="191"/>
      <c r="KGK107" s="164"/>
      <c r="KGL107" s="163"/>
      <c r="KGN107" s="165"/>
      <c r="KGP107" s="139"/>
      <c r="KGR107" s="190"/>
      <c r="KGS107" s="141"/>
      <c r="KGT107" s="139"/>
      <c r="KGU107" s="163"/>
      <c r="KGV107" s="163"/>
      <c r="KGW107" s="139"/>
      <c r="KGX107" s="143"/>
      <c r="KGY107" s="163"/>
      <c r="KGZ107" s="139"/>
      <c r="KHA107" s="143"/>
      <c r="KHB107" s="163"/>
      <c r="KHC107" s="139"/>
      <c r="KHD107" s="143"/>
      <c r="KHE107" s="163"/>
      <c r="KHF107" s="139"/>
      <c r="KHG107" s="143"/>
      <c r="KHH107" s="163"/>
      <c r="KHI107" s="191"/>
      <c r="KHJ107" s="164"/>
      <c r="KHK107" s="163"/>
      <c r="KHM107" s="165"/>
      <c r="KHO107" s="139"/>
      <c r="KHQ107" s="190"/>
      <c r="KHR107" s="141"/>
      <c r="KHS107" s="139"/>
      <c r="KHT107" s="163"/>
      <c r="KHU107" s="163"/>
      <c r="KHV107" s="139"/>
      <c r="KHW107" s="143"/>
      <c r="KHX107" s="163"/>
      <c r="KHY107" s="139"/>
      <c r="KHZ107" s="143"/>
      <c r="KIA107" s="163"/>
      <c r="KIB107" s="139"/>
      <c r="KIC107" s="143"/>
      <c r="KID107" s="163"/>
      <c r="KIE107" s="139"/>
      <c r="KIF107" s="143"/>
      <c r="KIG107" s="163"/>
      <c r="KIH107" s="191"/>
      <c r="KII107" s="164"/>
      <c r="KIJ107" s="163"/>
      <c r="KIL107" s="165"/>
      <c r="KIN107" s="139"/>
      <c r="KIP107" s="190"/>
      <c r="KIQ107" s="141"/>
      <c r="KIR107" s="139"/>
      <c r="KIS107" s="163"/>
      <c r="KIT107" s="163"/>
      <c r="KIU107" s="139"/>
      <c r="KIV107" s="143"/>
      <c r="KIW107" s="163"/>
      <c r="KIX107" s="139"/>
      <c r="KIY107" s="143"/>
      <c r="KIZ107" s="163"/>
      <c r="KJA107" s="139"/>
      <c r="KJB107" s="143"/>
      <c r="KJC107" s="163"/>
      <c r="KJD107" s="139"/>
      <c r="KJE107" s="143"/>
      <c r="KJF107" s="163"/>
      <c r="KJG107" s="191"/>
      <c r="KJH107" s="164"/>
      <c r="KJI107" s="163"/>
      <c r="KJK107" s="165"/>
      <c r="KJM107" s="139"/>
      <c r="KJO107" s="190"/>
      <c r="KJP107" s="141"/>
      <c r="KJQ107" s="139"/>
      <c r="KJR107" s="163"/>
      <c r="KJS107" s="163"/>
      <c r="KJT107" s="139"/>
      <c r="KJU107" s="143"/>
      <c r="KJV107" s="163"/>
      <c r="KJW107" s="139"/>
      <c r="KJX107" s="143"/>
      <c r="KJY107" s="163"/>
      <c r="KJZ107" s="139"/>
      <c r="KKA107" s="143"/>
      <c r="KKB107" s="163"/>
      <c r="KKC107" s="139"/>
      <c r="KKD107" s="143"/>
      <c r="KKE107" s="163"/>
      <c r="KKF107" s="191"/>
      <c r="KKG107" s="164"/>
      <c r="KKH107" s="163"/>
      <c r="KKJ107" s="165"/>
      <c r="KKL107" s="139"/>
      <c r="KKN107" s="190"/>
      <c r="KKO107" s="141"/>
      <c r="KKP107" s="139"/>
      <c r="KKQ107" s="163"/>
      <c r="KKR107" s="163"/>
      <c r="KKS107" s="139"/>
      <c r="KKT107" s="143"/>
      <c r="KKU107" s="163"/>
      <c r="KKV107" s="139"/>
      <c r="KKW107" s="143"/>
      <c r="KKX107" s="163"/>
      <c r="KKY107" s="139"/>
      <c r="KKZ107" s="143"/>
      <c r="KLA107" s="163"/>
      <c r="KLB107" s="139"/>
      <c r="KLC107" s="143"/>
      <c r="KLD107" s="163"/>
      <c r="KLE107" s="191"/>
      <c r="KLF107" s="164"/>
      <c r="KLG107" s="163"/>
      <c r="KLI107" s="165"/>
      <c r="KLK107" s="139"/>
      <c r="KLM107" s="190"/>
      <c r="KLN107" s="141"/>
      <c r="KLO107" s="139"/>
      <c r="KLP107" s="163"/>
      <c r="KLQ107" s="163"/>
      <c r="KLR107" s="139"/>
      <c r="KLS107" s="143"/>
      <c r="KLT107" s="163"/>
      <c r="KLU107" s="139"/>
      <c r="KLV107" s="143"/>
      <c r="KLW107" s="163"/>
      <c r="KLX107" s="139"/>
      <c r="KLY107" s="143"/>
      <c r="KLZ107" s="163"/>
      <c r="KMA107" s="139"/>
      <c r="KMB107" s="143"/>
      <c r="KMC107" s="163"/>
      <c r="KMD107" s="191"/>
      <c r="KME107" s="164"/>
      <c r="KMF107" s="163"/>
      <c r="KMH107" s="165"/>
      <c r="KMJ107" s="139"/>
      <c r="KML107" s="190"/>
      <c r="KMM107" s="141"/>
      <c r="KMN107" s="139"/>
      <c r="KMO107" s="163"/>
      <c r="KMP107" s="163"/>
      <c r="KMQ107" s="139"/>
      <c r="KMR107" s="143"/>
      <c r="KMS107" s="163"/>
      <c r="KMT107" s="139"/>
      <c r="KMU107" s="143"/>
      <c r="KMV107" s="163"/>
      <c r="KMW107" s="139"/>
      <c r="KMX107" s="143"/>
      <c r="KMY107" s="163"/>
      <c r="KMZ107" s="139"/>
      <c r="KNA107" s="143"/>
      <c r="KNB107" s="163"/>
      <c r="KNC107" s="191"/>
      <c r="KND107" s="164"/>
      <c r="KNE107" s="163"/>
      <c r="KNG107" s="165"/>
      <c r="KNI107" s="139"/>
      <c r="KNK107" s="190"/>
      <c r="KNL107" s="141"/>
      <c r="KNM107" s="139"/>
      <c r="KNN107" s="163"/>
      <c r="KNO107" s="163"/>
      <c r="KNP107" s="139"/>
      <c r="KNQ107" s="143"/>
      <c r="KNR107" s="163"/>
      <c r="KNS107" s="139"/>
      <c r="KNT107" s="143"/>
      <c r="KNU107" s="163"/>
      <c r="KNV107" s="139"/>
      <c r="KNW107" s="143"/>
      <c r="KNX107" s="163"/>
      <c r="KNY107" s="139"/>
      <c r="KNZ107" s="143"/>
      <c r="KOA107" s="163"/>
      <c r="KOB107" s="191"/>
      <c r="KOC107" s="164"/>
      <c r="KOD107" s="163"/>
      <c r="KOF107" s="165"/>
      <c r="KOH107" s="139"/>
      <c r="KOJ107" s="190"/>
      <c r="KOK107" s="141"/>
      <c r="KOL107" s="139"/>
      <c r="KOM107" s="163"/>
      <c r="KON107" s="163"/>
      <c r="KOO107" s="139"/>
      <c r="KOP107" s="143"/>
      <c r="KOQ107" s="163"/>
      <c r="KOR107" s="139"/>
      <c r="KOS107" s="143"/>
      <c r="KOT107" s="163"/>
      <c r="KOU107" s="139"/>
      <c r="KOV107" s="143"/>
      <c r="KOW107" s="163"/>
      <c r="KOX107" s="139"/>
      <c r="KOY107" s="143"/>
      <c r="KOZ107" s="163"/>
      <c r="KPA107" s="191"/>
      <c r="KPB107" s="164"/>
      <c r="KPC107" s="163"/>
      <c r="KPE107" s="165"/>
      <c r="KPG107" s="139"/>
      <c r="KPI107" s="190"/>
      <c r="KPJ107" s="141"/>
      <c r="KPK107" s="139"/>
      <c r="KPL107" s="163"/>
      <c r="KPM107" s="163"/>
      <c r="KPN107" s="139"/>
      <c r="KPO107" s="143"/>
      <c r="KPP107" s="163"/>
      <c r="KPQ107" s="139"/>
      <c r="KPR107" s="143"/>
      <c r="KPS107" s="163"/>
      <c r="KPT107" s="139"/>
      <c r="KPU107" s="143"/>
      <c r="KPV107" s="163"/>
      <c r="KPW107" s="139"/>
      <c r="KPX107" s="143"/>
      <c r="KPY107" s="163"/>
      <c r="KPZ107" s="191"/>
      <c r="KQA107" s="164"/>
      <c r="KQB107" s="163"/>
      <c r="KQD107" s="165"/>
      <c r="KQF107" s="139"/>
      <c r="KQH107" s="190"/>
      <c r="KQI107" s="141"/>
      <c r="KQJ107" s="139"/>
      <c r="KQK107" s="163"/>
      <c r="KQL107" s="163"/>
      <c r="KQM107" s="139"/>
      <c r="KQN107" s="143"/>
      <c r="KQO107" s="163"/>
      <c r="KQP107" s="139"/>
      <c r="KQQ107" s="143"/>
      <c r="KQR107" s="163"/>
      <c r="KQS107" s="139"/>
      <c r="KQT107" s="143"/>
      <c r="KQU107" s="163"/>
      <c r="KQV107" s="139"/>
      <c r="KQW107" s="143"/>
      <c r="KQX107" s="163"/>
      <c r="KQY107" s="191"/>
      <c r="KQZ107" s="164"/>
      <c r="KRA107" s="163"/>
      <c r="KRC107" s="165"/>
      <c r="KRE107" s="139"/>
      <c r="KRG107" s="190"/>
      <c r="KRH107" s="141"/>
      <c r="KRI107" s="139"/>
      <c r="KRJ107" s="163"/>
      <c r="KRK107" s="163"/>
      <c r="KRL107" s="139"/>
      <c r="KRM107" s="143"/>
      <c r="KRN107" s="163"/>
      <c r="KRO107" s="139"/>
      <c r="KRP107" s="143"/>
      <c r="KRQ107" s="163"/>
      <c r="KRR107" s="139"/>
      <c r="KRS107" s="143"/>
      <c r="KRT107" s="163"/>
      <c r="KRU107" s="139"/>
      <c r="KRV107" s="143"/>
      <c r="KRW107" s="163"/>
      <c r="KRX107" s="191"/>
      <c r="KRY107" s="164"/>
      <c r="KRZ107" s="163"/>
      <c r="KSB107" s="165"/>
      <c r="KSD107" s="139"/>
      <c r="KSF107" s="190"/>
      <c r="KSG107" s="141"/>
      <c r="KSH107" s="139"/>
      <c r="KSI107" s="163"/>
      <c r="KSJ107" s="163"/>
      <c r="KSK107" s="139"/>
      <c r="KSL107" s="143"/>
      <c r="KSM107" s="163"/>
      <c r="KSN107" s="139"/>
      <c r="KSO107" s="143"/>
      <c r="KSP107" s="163"/>
      <c r="KSQ107" s="139"/>
      <c r="KSR107" s="143"/>
      <c r="KSS107" s="163"/>
      <c r="KST107" s="139"/>
      <c r="KSU107" s="143"/>
      <c r="KSV107" s="163"/>
      <c r="KSW107" s="191"/>
      <c r="KSX107" s="164"/>
      <c r="KSY107" s="163"/>
      <c r="KTA107" s="165"/>
      <c r="KTC107" s="139"/>
      <c r="KTE107" s="190"/>
      <c r="KTF107" s="141"/>
      <c r="KTG107" s="139"/>
      <c r="KTH107" s="163"/>
      <c r="KTI107" s="163"/>
      <c r="KTJ107" s="139"/>
      <c r="KTK107" s="143"/>
      <c r="KTL107" s="163"/>
      <c r="KTM107" s="139"/>
      <c r="KTN107" s="143"/>
      <c r="KTO107" s="163"/>
      <c r="KTP107" s="139"/>
      <c r="KTQ107" s="143"/>
      <c r="KTR107" s="163"/>
      <c r="KTS107" s="139"/>
      <c r="KTT107" s="143"/>
      <c r="KTU107" s="163"/>
      <c r="KTV107" s="191"/>
      <c r="KTW107" s="164"/>
      <c r="KTX107" s="163"/>
      <c r="KTZ107" s="165"/>
      <c r="KUB107" s="139"/>
      <c r="KUD107" s="190"/>
      <c r="KUE107" s="141"/>
      <c r="KUF107" s="139"/>
      <c r="KUG107" s="163"/>
      <c r="KUH107" s="163"/>
      <c r="KUI107" s="139"/>
      <c r="KUJ107" s="143"/>
      <c r="KUK107" s="163"/>
      <c r="KUL107" s="139"/>
      <c r="KUM107" s="143"/>
      <c r="KUN107" s="163"/>
      <c r="KUO107" s="139"/>
      <c r="KUP107" s="143"/>
      <c r="KUQ107" s="163"/>
      <c r="KUR107" s="139"/>
      <c r="KUS107" s="143"/>
      <c r="KUT107" s="163"/>
      <c r="KUU107" s="191"/>
      <c r="KUV107" s="164"/>
      <c r="KUW107" s="163"/>
      <c r="KUY107" s="165"/>
      <c r="KVA107" s="139"/>
      <c r="KVC107" s="190"/>
      <c r="KVD107" s="141"/>
      <c r="KVE107" s="139"/>
      <c r="KVF107" s="163"/>
      <c r="KVG107" s="163"/>
      <c r="KVH107" s="139"/>
      <c r="KVI107" s="143"/>
      <c r="KVJ107" s="163"/>
      <c r="KVK107" s="139"/>
      <c r="KVL107" s="143"/>
      <c r="KVM107" s="163"/>
      <c r="KVN107" s="139"/>
      <c r="KVO107" s="143"/>
      <c r="KVP107" s="163"/>
      <c r="KVQ107" s="139"/>
      <c r="KVR107" s="143"/>
      <c r="KVS107" s="163"/>
      <c r="KVT107" s="191"/>
      <c r="KVU107" s="164"/>
      <c r="KVV107" s="163"/>
      <c r="KVX107" s="165"/>
      <c r="KVZ107" s="139"/>
      <c r="KWB107" s="190"/>
      <c r="KWC107" s="141"/>
      <c r="KWD107" s="139"/>
      <c r="KWE107" s="163"/>
      <c r="KWF107" s="163"/>
      <c r="KWG107" s="139"/>
      <c r="KWH107" s="143"/>
      <c r="KWI107" s="163"/>
      <c r="KWJ107" s="139"/>
      <c r="KWK107" s="143"/>
      <c r="KWL107" s="163"/>
      <c r="KWM107" s="139"/>
      <c r="KWN107" s="143"/>
      <c r="KWO107" s="163"/>
      <c r="KWP107" s="139"/>
      <c r="KWQ107" s="143"/>
      <c r="KWR107" s="163"/>
      <c r="KWS107" s="191"/>
      <c r="KWT107" s="164"/>
      <c r="KWU107" s="163"/>
      <c r="KWW107" s="165"/>
      <c r="KWY107" s="139"/>
      <c r="KXA107" s="190"/>
      <c r="KXB107" s="141"/>
      <c r="KXC107" s="139"/>
      <c r="KXD107" s="163"/>
      <c r="KXE107" s="163"/>
      <c r="KXF107" s="139"/>
      <c r="KXG107" s="143"/>
      <c r="KXH107" s="163"/>
      <c r="KXI107" s="139"/>
      <c r="KXJ107" s="143"/>
      <c r="KXK107" s="163"/>
      <c r="KXL107" s="139"/>
      <c r="KXM107" s="143"/>
      <c r="KXN107" s="163"/>
      <c r="KXO107" s="139"/>
      <c r="KXP107" s="143"/>
      <c r="KXQ107" s="163"/>
      <c r="KXR107" s="191"/>
      <c r="KXS107" s="164"/>
      <c r="KXT107" s="163"/>
      <c r="KXV107" s="165"/>
      <c r="KXX107" s="139"/>
      <c r="KXZ107" s="190"/>
      <c r="KYA107" s="141"/>
      <c r="KYB107" s="139"/>
      <c r="KYC107" s="163"/>
      <c r="KYD107" s="163"/>
      <c r="KYE107" s="139"/>
      <c r="KYF107" s="143"/>
      <c r="KYG107" s="163"/>
      <c r="KYH107" s="139"/>
      <c r="KYI107" s="143"/>
      <c r="KYJ107" s="163"/>
      <c r="KYK107" s="139"/>
      <c r="KYL107" s="143"/>
      <c r="KYM107" s="163"/>
      <c r="KYN107" s="139"/>
      <c r="KYO107" s="143"/>
      <c r="KYP107" s="163"/>
      <c r="KYQ107" s="191"/>
      <c r="KYR107" s="164"/>
      <c r="KYS107" s="163"/>
      <c r="KYU107" s="165"/>
      <c r="KYW107" s="139"/>
      <c r="KYY107" s="190"/>
      <c r="KYZ107" s="141"/>
      <c r="KZA107" s="139"/>
      <c r="KZB107" s="163"/>
      <c r="KZC107" s="163"/>
      <c r="KZD107" s="139"/>
      <c r="KZE107" s="143"/>
      <c r="KZF107" s="163"/>
      <c r="KZG107" s="139"/>
      <c r="KZH107" s="143"/>
      <c r="KZI107" s="163"/>
      <c r="KZJ107" s="139"/>
      <c r="KZK107" s="143"/>
      <c r="KZL107" s="163"/>
      <c r="KZM107" s="139"/>
      <c r="KZN107" s="143"/>
      <c r="KZO107" s="163"/>
      <c r="KZP107" s="191"/>
      <c r="KZQ107" s="164"/>
      <c r="KZR107" s="163"/>
      <c r="KZT107" s="165"/>
      <c r="KZV107" s="139"/>
      <c r="KZX107" s="190"/>
      <c r="KZY107" s="141"/>
      <c r="KZZ107" s="139"/>
      <c r="LAA107" s="163"/>
      <c r="LAB107" s="163"/>
      <c r="LAC107" s="139"/>
      <c r="LAD107" s="143"/>
      <c r="LAE107" s="163"/>
      <c r="LAF107" s="139"/>
      <c r="LAG107" s="143"/>
      <c r="LAH107" s="163"/>
      <c r="LAI107" s="139"/>
      <c r="LAJ107" s="143"/>
      <c r="LAK107" s="163"/>
      <c r="LAL107" s="139"/>
      <c r="LAM107" s="143"/>
      <c r="LAN107" s="163"/>
      <c r="LAO107" s="191"/>
      <c r="LAP107" s="164"/>
      <c r="LAQ107" s="163"/>
      <c r="LAS107" s="165"/>
      <c r="LAU107" s="139"/>
      <c r="LAW107" s="190"/>
      <c r="LAX107" s="141"/>
      <c r="LAY107" s="139"/>
      <c r="LAZ107" s="163"/>
      <c r="LBA107" s="163"/>
      <c r="LBB107" s="139"/>
      <c r="LBC107" s="143"/>
      <c r="LBD107" s="163"/>
      <c r="LBE107" s="139"/>
      <c r="LBF107" s="143"/>
      <c r="LBG107" s="163"/>
      <c r="LBH107" s="139"/>
      <c r="LBI107" s="143"/>
      <c r="LBJ107" s="163"/>
      <c r="LBK107" s="139"/>
      <c r="LBL107" s="143"/>
      <c r="LBM107" s="163"/>
      <c r="LBN107" s="191"/>
      <c r="LBO107" s="164"/>
      <c r="LBP107" s="163"/>
      <c r="LBR107" s="165"/>
      <c r="LBT107" s="139"/>
      <c r="LBV107" s="190"/>
      <c r="LBW107" s="141"/>
      <c r="LBX107" s="139"/>
      <c r="LBY107" s="163"/>
      <c r="LBZ107" s="163"/>
      <c r="LCA107" s="139"/>
      <c r="LCB107" s="143"/>
      <c r="LCC107" s="163"/>
      <c r="LCD107" s="139"/>
      <c r="LCE107" s="143"/>
      <c r="LCF107" s="163"/>
      <c r="LCG107" s="139"/>
      <c r="LCH107" s="143"/>
      <c r="LCI107" s="163"/>
      <c r="LCJ107" s="139"/>
      <c r="LCK107" s="143"/>
      <c r="LCL107" s="163"/>
      <c r="LCM107" s="191"/>
      <c r="LCN107" s="164"/>
      <c r="LCO107" s="163"/>
      <c r="LCQ107" s="165"/>
      <c r="LCS107" s="139"/>
      <c r="LCU107" s="190"/>
      <c r="LCV107" s="141"/>
      <c r="LCW107" s="139"/>
      <c r="LCX107" s="163"/>
      <c r="LCY107" s="163"/>
      <c r="LCZ107" s="139"/>
      <c r="LDA107" s="143"/>
      <c r="LDB107" s="163"/>
      <c r="LDC107" s="139"/>
      <c r="LDD107" s="143"/>
      <c r="LDE107" s="163"/>
      <c r="LDF107" s="139"/>
      <c r="LDG107" s="143"/>
      <c r="LDH107" s="163"/>
      <c r="LDI107" s="139"/>
      <c r="LDJ107" s="143"/>
      <c r="LDK107" s="163"/>
      <c r="LDL107" s="191"/>
      <c r="LDM107" s="164"/>
      <c r="LDN107" s="163"/>
      <c r="LDP107" s="165"/>
      <c r="LDR107" s="139"/>
      <c r="LDT107" s="190"/>
      <c r="LDU107" s="141"/>
      <c r="LDV107" s="139"/>
      <c r="LDW107" s="163"/>
      <c r="LDX107" s="163"/>
      <c r="LDY107" s="139"/>
      <c r="LDZ107" s="143"/>
      <c r="LEA107" s="163"/>
      <c r="LEB107" s="139"/>
      <c r="LEC107" s="143"/>
      <c r="LED107" s="163"/>
      <c r="LEE107" s="139"/>
      <c r="LEF107" s="143"/>
      <c r="LEG107" s="163"/>
      <c r="LEH107" s="139"/>
      <c r="LEI107" s="143"/>
      <c r="LEJ107" s="163"/>
      <c r="LEK107" s="191"/>
      <c r="LEL107" s="164"/>
      <c r="LEM107" s="163"/>
      <c r="LEO107" s="165"/>
      <c r="LEQ107" s="139"/>
      <c r="LES107" s="190"/>
      <c r="LET107" s="141"/>
      <c r="LEU107" s="139"/>
      <c r="LEV107" s="163"/>
      <c r="LEW107" s="163"/>
      <c r="LEX107" s="139"/>
      <c r="LEY107" s="143"/>
      <c r="LEZ107" s="163"/>
      <c r="LFA107" s="139"/>
      <c r="LFB107" s="143"/>
      <c r="LFC107" s="163"/>
      <c r="LFD107" s="139"/>
      <c r="LFE107" s="143"/>
      <c r="LFF107" s="163"/>
      <c r="LFG107" s="139"/>
      <c r="LFH107" s="143"/>
      <c r="LFI107" s="163"/>
      <c r="LFJ107" s="191"/>
      <c r="LFK107" s="164"/>
      <c r="LFL107" s="163"/>
      <c r="LFN107" s="165"/>
      <c r="LFP107" s="139"/>
      <c r="LFR107" s="190"/>
      <c r="LFS107" s="141"/>
      <c r="LFT107" s="139"/>
      <c r="LFU107" s="163"/>
      <c r="LFV107" s="163"/>
      <c r="LFW107" s="139"/>
      <c r="LFX107" s="143"/>
      <c r="LFY107" s="163"/>
      <c r="LFZ107" s="139"/>
      <c r="LGA107" s="143"/>
      <c r="LGB107" s="163"/>
      <c r="LGC107" s="139"/>
      <c r="LGD107" s="143"/>
      <c r="LGE107" s="163"/>
      <c r="LGF107" s="139"/>
      <c r="LGG107" s="143"/>
      <c r="LGH107" s="163"/>
      <c r="LGI107" s="191"/>
      <c r="LGJ107" s="164"/>
      <c r="LGK107" s="163"/>
      <c r="LGM107" s="165"/>
      <c r="LGO107" s="139"/>
      <c r="LGQ107" s="190"/>
      <c r="LGR107" s="141"/>
      <c r="LGS107" s="139"/>
      <c r="LGT107" s="163"/>
      <c r="LGU107" s="163"/>
      <c r="LGV107" s="139"/>
      <c r="LGW107" s="143"/>
      <c r="LGX107" s="163"/>
      <c r="LGY107" s="139"/>
      <c r="LGZ107" s="143"/>
      <c r="LHA107" s="163"/>
      <c r="LHB107" s="139"/>
      <c r="LHC107" s="143"/>
      <c r="LHD107" s="163"/>
      <c r="LHE107" s="139"/>
      <c r="LHF107" s="143"/>
      <c r="LHG107" s="163"/>
      <c r="LHH107" s="191"/>
      <c r="LHI107" s="164"/>
      <c r="LHJ107" s="163"/>
      <c r="LHL107" s="165"/>
      <c r="LHN107" s="139"/>
      <c r="LHP107" s="190"/>
      <c r="LHQ107" s="141"/>
      <c r="LHR107" s="139"/>
      <c r="LHS107" s="163"/>
      <c r="LHT107" s="163"/>
      <c r="LHU107" s="139"/>
      <c r="LHV107" s="143"/>
      <c r="LHW107" s="163"/>
      <c r="LHX107" s="139"/>
      <c r="LHY107" s="143"/>
      <c r="LHZ107" s="163"/>
      <c r="LIA107" s="139"/>
      <c r="LIB107" s="143"/>
      <c r="LIC107" s="163"/>
      <c r="LID107" s="139"/>
      <c r="LIE107" s="143"/>
      <c r="LIF107" s="163"/>
      <c r="LIG107" s="191"/>
      <c r="LIH107" s="164"/>
      <c r="LII107" s="163"/>
      <c r="LIK107" s="165"/>
      <c r="LIM107" s="139"/>
      <c r="LIO107" s="190"/>
      <c r="LIP107" s="141"/>
      <c r="LIQ107" s="139"/>
      <c r="LIR107" s="163"/>
      <c r="LIS107" s="163"/>
      <c r="LIT107" s="139"/>
      <c r="LIU107" s="143"/>
      <c r="LIV107" s="163"/>
      <c r="LIW107" s="139"/>
      <c r="LIX107" s="143"/>
      <c r="LIY107" s="163"/>
      <c r="LIZ107" s="139"/>
      <c r="LJA107" s="143"/>
      <c r="LJB107" s="163"/>
      <c r="LJC107" s="139"/>
      <c r="LJD107" s="143"/>
      <c r="LJE107" s="163"/>
      <c r="LJF107" s="191"/>
      <c r="LJG107" s="164"/>
      <c r="LJH107" s="163"/>
      <c r="LJJ107" s="165"/>
      <c r="LJL107" s="139"/>
      <c r="LJN107" s="190"/>
      <c r="LJO107" s="141"/>
      <c r="LJP107" s="139"/>
      <c r="LJQ107" s="163"/>
      <c r="LJR107" s="163"/>
      <c r="LJS107" s="139"/>
      <c r="LJT107" s="143"/>
      <c r="LJU107" s="163"/>
      <c r="LJV107" s="139"/>
      <c r="LJW107" s="143"/>
      <c r="LJX107" s="163"/>
      <c r="LJY107" s="139"/>
      <c r="LJZ107" s="143"/>
      <c r="LKA107" s="163"/>
      <c r="LKB107" s="139"/>
      <c r="LKC107" s="143"/>
      <c r="LKD107" s="163"/>
      <c r="LKE107" s="191"/>
      <c r="LKF107" s="164"/>
      <c r="LKG107" s="163"/>
      <c r="LKI107" s="165"/>
      <c r="LKK107" s="139"/>
      <c r="LKM107" s="190"/>
      <c r="LKN107" s="141"/>
      <c r="LKO107" s="139"/>
      <c r="LKP107" s="163"/>
      <c r="LKQ107" s="163"/>
      <c r="LKR107" s="139"/>
      <c r="LKS107" s="143"/>
      <c r="LKT107" s="163"/>
      <c r="LKU107" s="139"/>
      <c r="LKV107" s="143"/>
      <c r="LKW107" s="163"/>
      <c r="LKX107" s="139"/>
      <c r="LKY107" s="143"/>
      <c r="LKZ107" s="163"/>
      <c r="LLA107" s="139"/>
      <c r="LLB107" s="143"/>
      <c r="LLC107" s="163"/>
      <c r="LLD107" s="191"/>
      <c r="LLE107" s="164"/>
      <c r="LLF107" s="163"/>
      <c r="LLH107" s="165"/>
      <c r="LLJ107" s="139"/>
      <c r="LLL107" s="190"/>
      <c r="LLM107" s="141"/>
      <c r="LLN107" s="139"/>
      <c r="LLO107" s="163"/>
      <c r="LLP107" s="163"/>
      <c r="LLQ107" s="139"/>
      <c r="LLR107" s="143"/>
      <c r="LLS107" s="163"/>
      <c r="LLT107" s="139"/>
      <c r="LLU107" s="143"/>
      <c r="LLV107" s="163"/>
      <c r="LLW107" s="139"/>
      <c r="LLX107" s="143"/>
      <c r="LLY107" s="163"/>
      <c r="LLZ107" s="139"/>
      <c r="LMA107" s="143"/>
      <c r="LMB107" s="163"/>
      <c r="LMC107" s="191"/>
      <c r="LMD107" s="164"/>
      <c r="LME107" s="163"/>
      <c r="LMG107" s="165"/>
      <c r="LMI107" s="139"/>
      <c r="LMK107" s="190"/>
      <c r="LML107" s="141"/>
      <c r="LMM107" s="139"/>
      <c r="LMN107" s="163"/>
      <c r="LMO107" s="163"/>
      <c r="LMP107" s="139"/>
      <c r="LMQ107" s="143"/>
      <c r="LMR107" s="163"/>
      <c r="LMS107" s="139"/>
      <c r="LMT107" s="143"/>
      <c r="LMU107" s="163"/>
      <c r="LMV107" s="139"/>
      <c r="LMW107" s="143"/>
      <c r="LMX107" s="163"/>
      <c r="LMY107" s="139"/>
      <c r="LMZ107" s="143"/>
      <c r="LNA107" s="163"/>
      <c r="LNB107" s="191"/>
      <c r="LNC107" s="164"/>
      <c r="LND107" s="163"/>
      <c r="LNF107" s="165"/>
      <c r="LNH107" s="139"/>
      <c r="LNJ107" s="190"/>
      <c r="LNK107" s="141"/>
      <c r="LNL107" s="139"/>
      <c r="LNM107" s="163"/>
      <c r="LNN107" s="163"/>
      <c r="LNO107" s="139"/>
      <c r="LNP107" s="143"/>
      <c r="LNQ107" s="163"/>
      <c r="LNR107" s="139"/>
      <c r="LNS107" s="143"/>
      <c r="LNT107" s="163"/>
      <c r="LNU107" s="139"/>
      <c r="LNV107" s="143"/>
      <c r="LNW107" s="163"/>
      <c r="LNX107" s="139"/>
      <c r="LNY107" s="143"/>
      <c r="LNZ107" s="163"/>
      <c r="LOA107" s="191"/>
      <c r="LOB107" s="164"/>
      <c r="LOC107" s="163"/>
      <c r="LOE107" s="165"/>
      <c r="LOG107" s="139"/>
      <c r="LOI107" s="190"/>
      <c r="LOJ107" s="141"/>
      <c r="LOK107" s="139"/>
      <c r="LOL107" s="163"/>
      <c r="LOM107" s="163"/>
      <c r="LON107" s="139"/>
      <c r="LOO107" s="143"/>
      <c r="LOP107" s="163"/>
      <c r="LOQ107" s="139"/>
      <c r="LOR107" s="143"/>
      <c r="LOS107" s="163"/>
      <c r="LOT107" s="139"/>
      <c r="LOU107" s="143"/>
      <c r="LOV107" s="163"/>
      <c r="LOW107" s="139"/>
      <c r="LOX107" s="143"/>
      <c r="LOY107" s="163"/>
      <c r="LOZ107" s="191"/>
      <c r="LPA107" s="164"/>
      <c r="LPB107" s="163"/>
      <c r="LPD107" s="165"/>
      <c r="LPF107" s="139"/>
      <c r="LPH107" s="190"/>
      <c r="LPI107" s="141"/>
      <c r="LPJ107" s="139"/>
      <c r="LPK107" s="163"/>
      <c r="LPL107" s="163"/>
      <c r="LPM107" s="139"/>
      <c r="LPN107" s="143"/>
      <c r="LPO107" s="163"/>
      <c r="LPP107" s="139"/>
      <c r="LPQ107" s="143"/>
      <c r="LPR107" s="163"/>
      <c r="LPS107" s="139"/>
      <c r="LPT107" s="143"/>
      <c r="LPU107" s="163"/>
      <c r="LPV107" s="139"/>
      <c r="LPW107" s="143"/>
      <c r="LPX107" s="163"/>
      <c r="LPY107" s="191"/>
      <c r="LPZ107" s="164"/>
      <c r="LQA107" s="163"/>
      <c r="LQC107" s="165"/>
      <c r="LQE107" s="139"/>
      <c r="LQG107" s="190"/>
      <c r="LQH107" s="141"/>
      <c r="LQI107" s="139"/>
      <c r="LQJ107" s="163"/>
      <c r="LQK107" s="163"/>
      <c r="LQL107" s="139"/>
      <c r="LQM107" s="143"/>
      <c r="LQN107" s="163"/>
      <c r="LQO107" s="139"/>
      <c r="LQP107" s="143"/>
      <c r="LQQ107" s="163"/>
      <c r="LQR107" s="139"/>
      <c r="LQS107" s="143"/>
      <c r="LQT107" s="163"/>
      <c r="LQU107" s="139"/>
      <c r="LQV107" s="143"/>
      <c r="LQW107" s="163"/>
      <c r="LQX107" s="191"/>
      <c r="LQY107" s="164"/>
      <c r="LQZ107" s="163"/>
      <c r="LRB107" s="165"/>
      <c r="LRD107" s="139"/>
      <c r="LRF107" s="190"/>
      <c r="LRG107" s="141"/>
      <c r="LRH107" s="139"/>
      <c r="LRI107" s="163"/>
      <c r="LRJ107" s="163"/>
      <c r="LRK107" s="139"/>
      <c r="LRL107" s="143"/>
      <c r="LRM107" s="163"/>
      <c r="LRN107" s="139"/>
      <c r="LRO107" s="143"/>
      <c r="LRP107" s="163"/>
      <c r="LRQ107" s="139"/>
      <c r="LRR107" s="143"/>
      <c r="LRS107" s="163"/>
      <c r="LRT107" s="139"/>
      <c r="LRU107" s="143"/>
      <c r="LRV107" s="163"/>
      <c r="LRW107" s="191"/>
      <c r="LRX107" s="164"/>
      <c r="LRY107" s="163"/>
      <c r="LSA107" s="165"/>
      <c r="LSC107" s="139"/>
      <c r="LSE107" s="190"/>
      <c r="LSF107" s="141"/>
      <c r="LSG107" s="139"/>
      <c r="LSH107" s="163"/>
      <c r="LSI107" s="163"/>
      <c r="LSJ107" s="139"/>
      <c r="LSK107" s="143"/>
      <c r="LSL107" s="163"/>
      <c r="LSM107" s="139"/>
      <c r="LSN107" s="143"/>
      <c r="LSO107" s="163"/>
      <c r="LSP107" s="139"/>
      <c r="LSQ107" s="143"/>
      <c r="LSR107" s="163"/>
      <c r="LSS107" s="139"/>
      <c r="LST107" s="143"/>
      <c r="LSU107" s="163"/>
      <c r="LSV107" s="191"/>
      <c r="LSW107" s="164"/>
      <c r="LSX107" s="163"/>
      <c r="LSZ107" s="165"/>
      <c r="LTB107" s="139"/>
      <c r="LTD107" s="190"/>
      <c r="LTE107" s="141"/>
      <c r="LTF107" s="139"/>
      <c r="LTG107" s="163"/>
      <c r="LTH107" s="163"/>
      <c r="LTI107" s="139"/>
      <c r="LTJ107" s="143"/>
      <c r="LTK107" s="163"/>
      <c r="LTL107" s="139"/>
      <c r="LTM107" s="143"/>
      <c r="LTN107" s="163"/>
      <c r="LTO107" s="139"/>
      <c r="LTP107" s="143"/>
      <c r="LTQ107" s="163"/>
      <c r="LTR107" s="139"/>
      <c r="LTS107" s="143"/>
      <c r="LTT107" s="163"/>
      <c r="LTU107" s="191"/>
      <c r="LTV107" s="164"/>
      <c r="LTW107" s="163"/>
      <c r="LTY107" s="165"/>
      <c r="LUA107" s="139"/>
      <c r="LUC107" s="190"/>
      <c r="LUD107" s="141"/>
      <c r="LUE107" s="139"/>
      <c r="LUF107" s="163"/>
      <c r="LUG107" s="163"/>
      <c r="LUH107" s="139"/>
      <c r="LUI107" s="143"/>
      <c r="LUJ107" s="163"/>
      <c r="LUK107" s="139"/>
      <c r="LUL107" s="143"/>
      <c r="LUM107" s="163"/>
      <c r="LUN107" s="139"/>
      <c r="LUO107" s="143"/>
      <c r="LUP107" s="163"/>
      <c r="LUQ107" s="139"/>
      <c r="LUR107" s="143"/>
      <c r="LUS107" s="163"/>
      <c r="LUT107" s="191"/>
      <c r="LUU107" s="164"/>
      <c r="LUV107" s="163"/>
      <c r="LUX107" s="165"/>
      <c r="LUZ107" s="139"/>
      <c r="LVB107" s="190"/>
      <c r="LVC107" s="141"/>
      <c r="LVD107" s="139"/>
      <c r="LVE107" s="163"/>
      <c r="LVF107" s="163"/>
      <c r="LVG107" s="139"/>
      <c r="LVH107" s="143"/>
      <c r="LVI107" s="163"/>
      <c r="LVJ107" s="139"/>
      <c r="LVK107" s="143"/>
      <c r="LVL107" s="163"/>
      <c r="LVM107" s="139"/>
      <c r="LVN107" s="143"/>
      <c r="LVO107" s="163"/>
      <c r="LVP107" s="139"/>
      <c r="LVQ107" s="143"/>
      <c r="LVR107" s="163"/>
      <c r="LVS107" s="191"/>
      <c r="LVT107" s="164"/>
      <c r="LVU107" s="163"/>
      <c r="LVW107" s="165"/>
      <c r="LVY107" s="139"/>
      <c r="LWA107" s="190"/>
      <c r="LWB107" s="141"/>
      <c r="LWC107" s="139"/>
      <c r="LWD107" s="163"/>
      <c r="LWE107" s="163"/>
      <c r="LWF107" s="139"/>
      <c r="LWG107" s="143"/>
      <c r="LWH107" s="163"/>
      <c r="LWI107" s="139"/>
      <c r="LWJ107" s="143"/>
      <c r="LWK107" s="163"/>
      <c r="LWL107" s="139"/>
      <c r="LWM107" s="143"/>
      <c r="LWN107" s="163"/>
      <c r="LWO107" s="139"/>
      <c r="LWP107" s="143"/>
      <c r="LWQ107" s="163"/>
      <c r="LWR107" s="191"/>
      <c r="LWS107" s="164"/>
      <c r="LWT107" s="163"/>
      <c r="LWV107" s="165"/>
      <c r="LWX107" s="139"/>
      <c r="LWZ107" s="190"/>
      <c r="LXA107" s="141"/>
      <c r="LXB107" s="139"/>
      <c r="LXC107" s="163"/>
      <c r="LXD107" s="163"/>
      <c r="LXE107" s="139"/>
      <c r="LXF107" s="143"/>
      <c r="LXG107" s="163"/>
      <c r="LXH107" s="139"/>
      <c r="LXI107" s="143"/>
      <c r="LXJ107" s="163"/>
      <c r="LXK107" s="139"/>
      <c r="LXL107" s="143"/>
      <c r="LXM107" s="163"/>
      <c r="LXN107" s="139"/>
      <c r="LXO107" s="143"/>
      <c r="LXP107" s="163"/>
      <c r="LXQ107" s="191"/>
      <c r="LXR107" s="164"/>
      <c r="LXS107" s="163"/>
      <c r="LXU107" s="165"/>
      <c r="LXW107" s="139"/>
      <c r="LXY107" s="190"/>
      <c r="LXZ107" s="141"/>
      <c r="LYA107" s="139"/>
      <c r="LYB107" s="163"/>
      <c r="LYC107" s="163"/>
      <c r="LYD107" s="139"/>
      <c r="LYE107" s="143"/>
      <c r="LYF107" s="163"/>
      <c r="LYG107" s="139"/>
      <c r="LYH107" s="143"/>
      <c r="LYI107" s="163"/>
      <c r="LYJ107" s="139"/>
      <c r="LYK107" s="143"/>
      <c r="LYL107" s="163"/>
      <c r="LYM107" s="139"/>
      <c r="LYN107" s="143"/>
      <c r="LYO107" s="163"/>
      <c r="LYP107" s="191"/>
      <c r="LYQ107" s="164"/>
      <c r="LYR107" s="163"/>
      <c r="LYT107" s="165"/>
      <c r="LYV107" s="139"/>
      <c r="LYX107" s="190"/>
      <c r="LYY107" s="141"/>
      <c r="LYZ107" s="139"/>
      <c r="LZA107" s="163"/>
      <c r="LZB107" s="163"/>
      <c r="LZC107" s="139"/>
      <c r="LZD107" s="143"/>
      <c r="LZE107" s="163"/>
      <c r="LZF107" s="139"/>
      <c r="LZG107" s="143"/>
      <c r="LZH107" s="163"/>
      <c r="LZI107" s="139"/>
      <c r="LZJ107" s="143"/>
      <c r="LZK107" s="163"/>
      <c r="LZL107" s="139"/>
      <c r="LZM107" s="143"/>
      <c r="LZN107" s="163"/>
      <c r="LZO107" s="191"/>
      <c r="LZP107" s="164"/>
      <c r="LZQ107" s="163"/>
      <c r="LZS107" s="165"/>
      <c r="LZU107" s="139"/>
      <c r="LZW107" s="190"/>
      <c r="LZX107" s="141"/>
      <c r="LZY107" s="139"/>
      <c r="LZZ107" s="163"/>
      <c r="MAA107" s="163"/>
      <c r="MAB107" s="139"/>
      <c r="MAC107" s="143"/>
      <c r="MAD107" s="163"/>
      <c r="MAE107" s="139"/>
      <c r="MAF107" s="143"/>
      <c r="MAG107" s="163"/>
      <c r="MAH107" s="139"/>
      <c r="MAI107" s="143"/>
      <c r="MAJ107" s="163"/>
      <c r="MAK107" s="139"/>
      <c r="MAL107" s="143"/>
      <c r="MAM107" s="163"/>
      <c r="MAN107" s="191"/>
      <c r="MAO107" s="164"/>
      <c r="MAP107" s="163"/>
      <c r="MAR107" s="165"/>
      <c r="MAT107" s="139"/>
      <c r="MAV107" s="190"/>
      <c r="MAW107" s="141"/>
      <c r="MAX107" s="139"/>
      <c r="MAY107" s="163"/>
      <c r="MAZ107" s="163"/>
      <c r="MBA107" s="139"/>
      <c r="MBB107" s="143"/>
      <c r="MBC107" s="163"/>
      <c r="MBD107" s="139"/>
      <c r="MBE107" s="143"/>
      <c r="MBF107" s="163"/>
      <c r="MBG107" s="139"/>
      <c r="MBH107" s="143"/>
      <c r="MBI107" s="163"/>
      <c r="MBJ107" s="139"/>
      <c r="MBK107" s="143"/>
      <c r="MBL107" s="163"/>
      <c r="MBM107" s="191"/>
      <c r="MBN107" s="164"/>
      <c r="MBO107" s="163"/>
      <c r="MBQ107" s="165"/>
      <c r="MBS107" s="139"/>
      <c r="MBU107" s="190"/>
      <c r="MBV107" s="141"/>
      <c r="MBW107" s="139"/>
      <c r="MBX107" s="163"/>
      <c r="MBY107" s="163"/>
      <c r="MBZ107" s="139"/>
      <c r="MCA107" s="143"/>
      <c r="MCB107" s="163"/>
      <c r="MCC107" s="139"/>
      <c r="MCD107" s="143"/>
      <c r="MCE107" s="163"/>
      <c r="MCF107" s="139"/>
      <c r="MCG107" s="143"/>
      <c r="MCH107" s="163"/>
      <c r="MCI107" s="139"/>
      <c r="MCJ107" s="143"/>
      <c r="MCK107" s="163"/>
      <c r="MCL107" s="191"/>
      <c r="MCM107" s="164"/>
      <c r="MCN107" s="163"/>
      <c r="MCP107" s="165"/>
      <c r="MCR107" s="139"/>
      <c r="MCT107" s="190"/>
      <c r="MCU107" s="141"/>
      <c r="MCV107" s="139"/>
      <c r="MCW107" s="163"/>
      <c r="MCX107" s="163"/>
      <c r="MCY107" s="139"/>
      <c r="MCZ107" s="143"/>
      <c r="MDA107" s="163"/>
      <c r="MDB107" s="139"/>
      <c r="MDC107" s="143"/>
      <c r="MDD107" s="163"/>
      <c r="MDE107" s="139"/>
      <c r="MDF107" s="143"/>
      <c r="MDG107" s="163"/>
      <c r="MDH107" s="139"/>
      <c r="MDI107" s="143"/>
      <c r="MDJ107" s="163"/>
      <c r="MDK107" s="191"/>
      <c r="MDL107" s="164"/>
      <c r="MDM107" s="163"/>
      <c r="MDO107" s="165"/>
      <c r="MDQ107" s="139"/>
      <c r="MDS107" s="190"/>
      <c r="MDT107" s="141"/>
      <c r="MDU107" s="139"/>
      <c r="MDV107" s="163"/>
      <c r="MDW107" s="163"/>
      <c r="MDX107" s="139"/>
      <c r="MDY107" s="143"/>
      <c r="MDZ107" s="163"/>
      <c r="MEA107" s="139"/>
      <c r="MEB107" s="143"/>
      <c r="MEC107" s="163"/>
      <c r="MED107" s="139"/>
      <c r="MEE107" s="143"/>
      <c r="MEF107" s="163"/>
      <c r="MEG107" s="139"/>
      <c r="MEH107" s="143"/>
      <c r="MEI107" s="163"/>
      <c r="MEJ107" s="191"/>
      <c r="MEK107" s="164"/>
      <c r="MEL107" s="163"/>
      <c r="MEN107" s="165"/>
      <c r="MEP107" s="139"/>
      <c r="MER107" s="190"/>
      <c r="MES107" s="141"/>
      <c r="MET107" s="139"/>
      <c r="MEU107" s="163"/>
      <c r="MEV107" s="163"/>
      <c r="MEW107" s="139"/>
      <c r="MEX107" s="143"/>
      <c r="MEY107" s="163"/>
      <c r="MEZ107" s="139"/>
      <c r="MFA107" s="143"/>
      <c r="MFB107" s="163"/>
      <c r="MFC107" s="139"/>
      <c r="MFD107" s="143"/>
      <c r="MFE107" s="163"/>
      <c r="MFF107" s="139"/>
      <c r="MFG107" s="143"/>
      <c r="MFH107" s="163"/>
      <c r="MFI107" s="191"/>
      <c r="MFJ107" s="164"/>
      <c r="MFK107" s="163"/>
      <c r="MFM107" s="165"/>
      <c r="MFO107" s="139"/>
      <c r="MFQ107" s="190"/>
      <c r="MFR107" s="141"/>
      <c r="MFS107" s="139"/>
      <c r="MFT107" s="163"/>
      <c r="MFU107" s="163"/>
      <c r="MFV107" s="139"/>
      <c r="MFW107" s="143"/>
      <c r="MFX107" s="163"/>
      <c r="MFY107" s="139"/>
      <c r="MFZ107" s="143"/>
      <c r="MGA107" s="163"/>
      <c r="MGB107" s="139"/>
      <c r="MGC107" s="143"/>
      <c r="MGD107" s="163"/>
      <c r="MGE107" s="139"/>
      <c r="MGF107" s="143"/>
      <c r="MGG107" s="163"/>
      <c r="MGH107" s="191"/>
      <c r="MGI107" s="164"/>
      <c r="MGJ107" s="163"/>
      <c r="MGL107" s="165"/>
      <c r="MGN107" s="139"/>
      <c r="MGP107" s="190"/>
      <c r="MGQ107" s="141"/>
      <c r="MGR107" s="139"/>
      <c r="MGS107" s="163"/>
      <c r="MGT107" s="163"/>
      <c r="MGU107" s="139"/>
      <c r="MGV107" s="143"/>
      <c r="MGW107" s="163"/>
      <c r="MGX107" s="139"/>
      <c r="MGY107" s="143"/>
      <c r="MGZ107" s="163"/>
      <c r="MHA107" s="139"/>
      <c r="MHB107" s="143"/>
      <c r="MHC107" s="163"/>
      <c r="MHD107" s="139"/>
      <c r="MHE107" s="143"/>
      <c r="MHF107" s="163"/>
      <c r="MHG107" s="191"/>
      <c r="MHH107" s="164"/>
      <c r="MHI107" s="163"/>
      <c r="MHK107" s="165"/>
      <c r="MHM107" s="139"/>
      <c r="MHO107" s="190"/>
      <c r="MHP107" s="141"/>
      <c r="MHQ107" s="139"/>
      <c r="MHR107" s="163"/>
      <c r="MHS107" s="163"/>
      <c r="MHT107" s="139"/>
      <c r="MHU107" s="143"/>
      <c r="MHV107" s="163"/>
      <c r="MHW107" s="139"/>
      <c r="MHX107" s="143"/>
      <c r="MHY107" s="163"/>
      <c r="MHZ107" s="139"/>
      <c r="MIA107" s="143"/>
      <c r="MIB107" s="163"/>
      <c r="MIC107" s="139"/>
      <c r="MID107" s="143"/>
      <c r="MIE107" s="163"/>
      <c r="MIF107" s="191"/>
      <c r="MIG107" s="164"/>
      <c r="MIH107" s="163"/>
      <c r="MIJ107" s="165"/>
      <c r="MIL107" s="139"/>
      <c r="MIN107" s="190"/>
      <c r="MIO107" s="141"/>
      <c r="MIP107" s="139"/>
      <c r="MIQ107" s="163"/>
      <c r="MIR107" s="163"/>
      <c r="MIS107" s="139"/>
      <c r="MIT107" s="143"/>
      <c r="MIU107" s="163"/>
      <c r="MIV107" s="139"/>
      <c r="MIW107" s="143"/>
      <c r="MIX107" s="163"/>
      <c r="MIY107" s="139"/>
      <c r="MIZ107" s="143"/>
      <c r="MJA107" s="163"/>
      <c r="MJB107" s="139"/>
      <c r="MJC107" s="143"/>
      <c r="MJD107" s="163"/>
      <c r="MJE107" s="191"/>
      <c r="MJF107" s="164"/>
      <c r="MJG107" s="163"/>
      <c r="MJI107" s="165"/>
      <c r="MJK107" s="139"/>
      <c r="MJM107" s="190"/>
      <c r="MJN107" s="141"/>
      <c r="MJO107" s="139"/>
      <c r="MJP107" s="163"/>
      <c r="MJQ107" s="163"/>
      <c r="MJR107" s="139"/>
      <c r="MJS107" s="143"/>
      <c r="MJT107" s="163"/>
      <c r="MJU107" s="139"/>
      <c r="MJV107" s="143"/>
      <c r="MJW107" s="163"/>
      <c r="MJX107" s="139"/>
      <c r="MJY107" s="143"/>
      <c r="MJZ107" s="163"/>
      <c r="MKA107" s="139"/>
      <c r="MKB107" s="143"/>
      <c r="MKC107" s="163"/>
      <c r="MKD107" s="191"/>
      <c r="MKE107" s="164"/>
      <c r="MKF107" s="163"/>
      <c r="MKH107" s="165"/>
      <c r="MKJ107" s="139"/>
      <c r="MKL107" s="190"/>
      <c r="MKM107" s="141"/>
      <c r="MKN107" s="139"/>
      <c r="MKO107" s="163"/>
      <c r="MKP107" s="163"/>
      <c r="MKQ107" s="139"/>
      <c r="MKR107" s="143"/>
      <c r="MKS107" s="163"/>
      <c r="MKT107" s="139"/>
      <c r="MKU107" s="143"/>
      <c r="MKV107" s="163"/>
      <c r="MKW107" s="139"/>
      <c r="MKX107" s="143"/>
      <c r="MKY107" s="163"/>
      <c r="MKZ107" s="139"/>
      <c r="MLA107" s="143"/>
      <c r="MLB107" s="163"/>
      <c r="MLC107" s="191"/>
      <c r="MLD107" s="164"/>
      <c r="MLE107" s="163"/>
      <c r="MLG107" s="165"/>
      <c r="MLI107" s="139"/>
      <c r="MLK107" s="190"/>
      <c r="MLL107" s="141"/>
      <c r="MLM107" s="139"/>
      <c r="MLN107" s="163"/>
      <c r="MLO107" s="163"/>
      <c r="MLP107" s="139"/>
      <c r="MLQ107" s="143"/>
      <c r="MLR107" s="163"/>
      <c r="MLS107" s="139"/>
      <c r="MLT107" s="143"/>
      <c r="MLU107" s="163"/>
      <c r="MLV107" s="139"/>
      <c r="MLW107" s="143"/>
      <c r="MLX107" s="163"/>
      <c r="MLY107" s="139"/>
      <c r="MLZ107" s="143"/>
      <c r="MMA107" s="163"/>
      <c r="MMB107" s="191"/>
      <c r="MMC107" s="164"/>
      <c r="MMD107" s="163"/>
      <c r="MMF107" s="165"/>
      <c r="MMH107" s="139"/>
      <c r="MMJ107" s="190"/>
      <c r="MMK107" s="141"/>
      <c r="MML107" s="139"/>
      <c r="MMM107" s="163"/>
      <c r="MMN107" s="163"/>
      <c r="MMO107" s="139"/>
      <c r="MMP107" s="143"/>
      <c r="MMQ107" s="163"/>
      <c r="MMR107" s="139"/>
      <c r="MMS107" s="143"/>
      <c r="MMT107" s="163"/>
      <c r="MMU107" s="139"/>
      <c r="MMV107" s="143"/>
      <c r="MMW107" s="163"/>
      <c r="MMX107" s="139"/>
      <c r="MMY107" s="143"/>
      <c r="MMZ107" s="163"/>
      <c r="MNA107" s="191"/>
      <c r="MNB107" s="164"/>
      <c r="MNC107" s="163"/>
      <c r="MNE107" s="165"/>
      <c r="MNG107" s="139"/>
      <c r="MNI107" s="190"/>
      <c r="MNJ107" s="141"/>
      <c r="MNK107" s="139"/>
      <c r="MNL107" s="163"/>
      <c r="MNM107" s="163"/>
      <c r="MNN107" s="139"/>
      <c r="MNO107" s="143"/>
      <c r="MNP107" s="163"/>
      <c r="MNQ107" s="139"/>
      <c r="MNR107" s="143"/>
      <c r="MNS107" s="163"/>
      <c r="MNT107" s="139"/>
      <c r="MNU107" s="143"/>
      <c r="MNV107" s="163"/>
      <c r="MNW107" s="139"/>
      <c r="MNX107" s="143"/>
      <c r="MNY107" s="163"/>
      <c r="MNZ107" s="191"/>
      <c r="MOA107" s="164"/>
      <c r="MOB107" s="163"/>
      <c r="MOD107" s="165"/>
      <c r="MOF107" s="139"/>
      <c r="MOH107" s="190"/>
      <c r="MOI107" s="141"/>
      <c r="MOJ107" s="139"/>
      <c r="MOK107" s="163"/>
      <c r="MOL107" s="163"/>
      <c r="MOM107" s="139"/>
      <c r="MON107" s="143"/>
      <c r="MOO107" s="163"/>
      <c r="MOP107" s="139"/>
      <c r="MOQ107" s="143"/>
      <c r="MOR107" s="163"/>
      <c r="MOS107" s="139"/>
      <c r="MOT107" s="143"/>
      <c r="MOU107" s="163"/>
      <c r="MOV107" s="139"/>
      <c r="MOW107" s="143"/>
      <c r="MOX107" s="163"/>
      <c r="MOY107" s="191"/>
      <c r="MOZ107" s="164"/>
      <c r="MPA107" s="163"/>
      <c r="MPC107" s="165"/>
      <c r="MPE107" s="139"/>
      <c r="MPG107" s="190"/>
      <c r="MPH107" s="141"/>
      <c r="MPI107" s="139"/>
      <c r="MPJ107" s="163"/>
      <c r="MPK107" s="163"/>
      <c r="MPL107" s="139"/>
      <c r="MPM107" s="143"/>
      <c r="MPN107" s="163"/>
      <c r="MPO107" s="139"/>
      <c r="MPP107" s="143"/>
      <c r="MPQ107" s="163"/>
      <c r="MPR107" s="139"/>
      <c r="MPS107" s="143"/>
      <c r="MPT107" s="163"/>
      <c r="MPU107" s="139"/>
      <c r="MPV107" s="143"/>
      <c r="MPW107" s="163"/>
      <c r="MPX107" s="191"/>
      <c r="MPY107" s="164"/>
      <c r="MPZ107" s="163"/>
      <c r="MQB107" s="165"/>
      <c r="MQD107" s="139"/>
      <c r="MQF107" s="190"/>
      <c r="MQG107" s="141"/>
      <c r="MQH107" s="139"/>
      <c r="MQI107" s="163"/>
      <c r="MQJ107" s="163"/>
      <c r="MQK107" s="139"/>
      <c r="MQL107" s="143"/>
      <c r="MQM107" s="163"/>
      <c r="MQN107" s="139"/>
      <c r="MQO107" s="143"/>
      <c r="MQP107" s="163"/>
      <c r="MQQ107" s="139"/>
      <c r="MQR107" s="143"/>
      <c r="MQS107" s="163"/>
      <c r="MQT107" s="139"/>
      <c r="MQU107" s="143"/>
      <c r="MQV107" s="163"/>
      <c r="MQW107" s="191"/>
      <c r="MQX107" s="164"/>
      <c r="MQY107" s="163"/>
      <c r="MRA107" s="165"/>
      <c r="MRC107" s="139"/>
      <c r="MRE107" s="190"/>
      <c r="MRF107" s="141"/>
      <c r="MRG107" s="139"/>
      <c r="MRH107" s="163"/>
      <c r="MRI107" s="163"/>
      <c r="MRJ107" s="139"/>
      <c r="MRK107" s="143"/>
      <c r="MRL107" s="163"/>
      <c r="MRM107" s="139"/>
      <c r="MRN107" s="143"/>
      <c r="MRO107" s="163"/>
      <c r="MRP107" s="139"/>
      <c r="MRQ107" s="143"/>
      <c r="MRR107" s="163"/>
      <c r="MRS107" s="139"/>
      <c r="MRT107" s="143"/>
      <c r="MRU107" s="163"/>
      <c r="MRV107" s="191"/>
      <c r="MRW107" s="164"/>
      <c r="MRX107" s="163"/>
      <c r="MRZ107" s="165"/>
      <c r="MSB107" s="139"/>
      <c r="MSD107" s="190"/>
      <c r="MSE107" s="141"/>
      <c r="MSF107" s="139"/>
      <c r="MSG107" s="163"/>
      <c r="MSH107" s="163"/>
      <c r="MSI107" s="139"/>
      <c r="MSJ107" s="143"/>
      <c r="MSK107" s="163"/>
      <c r="MSL107" s="139"/>
      <c r="MSM107" s="143"/>
      <c r="MSN107" s="163"/>
      <c r="MSO107" s="139"/>
      <c r="MSP107" s="143"/>
      <c r="MSQ107" s="163"/>
      <c r="MSR107" s="139"/>
      <c r="MSS107" s="143"/>
      <c r="MST107" s="163"/>
      <c r="MSU107" s="191"/>
      <c r="MSV107" s="164"/>
      <c r="MSW107" s="163"/>
      <c r="MSY107" s="165"/>
      <c r="MTA107" s="139"/>
      <c r="MTC107" s="190"/>
      <c r="MTD107" s="141"/>
      <c r="MTE107" s="139"/>
      <c r="MTF107" s="163"/>
      <c r="MTG107" s="163"/>
      <c r="MTH107" s="139"/>
      <c r="MTI107" s="143"/>
      <c r="MTJ107" s="163"/>
      <c r="MTK107" s="139"/>
      <c r="MTL107" s="143"/>
      <c r="MTM107" s="163"/>
      <c r="MTN107" s="139"/>
      <c r="MTO107" s="143"/>
      <c r="MTP107" s="163"/>
      <c r="MTQ107" s="139"/>
      <c r="MTR107" s="143"/>
      <c r="MTS107" s="163"/>
      <c r="MTT107" s="191"/>
      <c r="MTU107" s="164"/>
      <c r="MTV107" s="163"/>
      <c r="MTX107" s="165"/>
      <c r="MTZ107" s="139"/>
      <c r="MUB107" s="190"/>
      <c r="MUC107" s="141"/>
      <c r="MUD107" s="139"/>
      <c r="MUE107" s="163"/>
      <c r="MUF107" s="163"/>
      <c r="MUG107" s="139"/>
      <c r="MUH107" s="143"/>
      <c r="MUI107" s="163"/>
      <c r="MUJ107" s="139"/>
      <c r="MUK107" s="143"/>
      <c r="MUL107" s="163"/>
      <c r="MUM107" s="139"/>
      <c r="MUN107" s="143"/>
      <c r="MUO107" s="163"/>
      <c r="MUP107" s="139"/>
      <c r="MUQ107" s="143"/>
      <c r="MUR107" s="163"/>
      <c r="MUS107" s="191"/>
      <c r="MUT107" s="164"/>
      <c r="MUU107" s="163"/>
      <c r="MUW107" s="165"/>
      <c r="MUY107" s="139"/>
      <c r="MVA107" s="190"/>
      <c r="MVB107" s="141"/>
      <c r="MVC107" s="139"/>
      <c r="MVD107" s="163"/>
      <c r="MVE107" s="163"/>
      <c r="MVF107" s="139"/>
      <c r="MVG107" s="143"/>
      <c r="MVH107" s="163"/>
      <c r="MVI107" s="139"/>
      <c r="MVJ107" s="143"/>
      <c r="MVK107" s="163"/>
      <c r="MVL107" s="139"/>
      <c r="MVM107" s="143"/>
      <c r="MVN107" s="163"/>
      <c r="MVO107" s="139"/>
      <c r="MVP107" s="143"/>
      <c r="MVQ107" s="163"/>
      <c r="MVR107" s="191"/>
      <c r="MVS107" s="164"/>
      <c r="MVT107" s="163"/>
      <c r="MVV107" s="165"/>
      <c r="MVX107" s="139"/>
      <c r="MVZ107" s="190"/>
      <c r="MWA107" s="141"/>
      <c r="MWB107" s="139"/>
      <c r="MWC107" s="163"/>
      <c r="MWD107" s="163"/>
      <c r="MWE107" s="139"/>
      <c r="MWF107" s="143"/>
      <c r="MWG107" s="163"/>
      <c r="MWH107" s="139"/>
      <c r="MWI107" s="143"/>
      <c r="MWJ107" s="163"/>
      <c r="MWK107" s="139"/>
      <c r="MWL107" s="143"/>
      <c r="MWM107" s="163"/>
      <c r="MWN107" s="139"/>
      <c r="MWO107" s="143"/>
      <c r="MWP107" s="163"/>
      <c r="MWQ107" s="191"/>
      <c r="MWR107" s="164"/>
      <c r="MWS107" s="163"/>
      <c r="MWU107" s="165"/>
      <c r="MWW107" s="139"/>
      <c r="MWY107" s="190"/>
      <c r="MWZ107" s="141"/>
      <c r="MXA107" s="139"/>
      <c r="MXB107" s="163"/>
      <c r="MXC107" s="163"/>
      <c r="MXD107" s="139"/>
      <c r="MXE107" s="143"/>
      <c r="MXF107" s="163"/>
      <c r="MXG107" s="139"/>
      <c r="MXH107" s="143"/>
      <c r="MXI107" s="163"/>
      <c r="MXJ107" s="139"/>
      <c r="MXK107" s="143"/>
      <c r="MXL107" s="163"/>
      <c r="MXM107" s="139"/>
      <c r="MXN107" s="143"/>
      <c r="MXO107" s="163"/>
      <c r="MXP107" s="191"/>
      <c r="MXQ107" s="164"/>
      <c r="MXR107" s="163"/>
      <c r="MXT107" s="165"/>
      <c r="MXV107" s="139"/>
      <c r="MXX107" s="190"/>
      <c r="MXY107" s="141"/>
      <c r="MXZ107" s="139"/>
      <c r="MYA107" s="163"/>
      <c r="MYB107" s="163"/>
      <c r="MYC107" s="139"/>
      <c r="MYD107" s="143"/>
      <c r="MYE107" s="163"/>
      <c r="MYF107" s="139"/>
      <c r="MYG107" s="143"/>
      <c r="MYH107" s="163"/>
      <c r="MYI107" s="139"/>
      <c r="MYJ107" s="143"/>
      <c r="MYK107" s="163"/>
      <c r="MYL107" s="139"/>
      <c r="MYM107" s="143"/>
      <c r="MYN107" s="163"/>
      <c r="MYO107" s="191"/>
      <c r="MYP107" s="164"/>
      <c r="MYQ107" s="163"/>
      <c r="MYS107" s="165"/>
      <c r="MYU107" s="139"/>
      <c r="MYW107" s="190"/>
      <c r="MYX107" s="141"/>
      <c r="MYY107" s="139"/>
      <c r="MYZ107" s="163"/>
      <c r="MZA107" s="163"/>
      <c r="MZB107" s="139"/>
      <c r="MZC107" s="143"/>
      <c r="MZD107" s="163"/>
      <c r="MZE107" s="139"/>
      <c r="MZF107" s="143"/>
      <c r="MZG107" s="163"/>
      <c r="MZH107" s="139"/>
      <c r="MZI107" s="143"/>
      <c r="MZJ107" s="163"/>
      <c r="MZK107" s="139"/>
      <c r="MZL107" s="143"/>
      <c r="MZM107" s="163"/>
      <c r="MZN107" s="191"/>
      <c r="MZO107" s="164"/>
      <c r="MZP107" s="163"/>
      <c r="MZR107" s="165"/>
      <c r="MZT107" s="139"/>
      <c r="MZV107" s="190"/>
      <c r="MZW107" s="141"/>
      <c r="MZX107" s="139"/>
      <c r="MZY107" s="163"/>
      <c r="MZZ107" s="163"/>
      <c r="NAA107" s="139"/>
      <c r="NAB107" s="143"/>
      <c r="NAC107" s="163"/>
      <c r="NAD107" s="139"/>
      <c r="NAE107" s="143"/>
      <c r="NAF107" s="163"/>
      <c r="NAG107" s="139"/>
      <c r="NAH107" s="143"/>
      <c r="NAI107" s="163"/>
      <c r="NAJ107" s="139"/>
      <c r="NAK107" s="143"/>
      <c r="NAL107" s="163"/>
      <c r="NAM107" s="191"/>
      <c r="NAN107" s="164"/>
      <c r="NAO107" s="163"/>
      <c r="NAQ107" s="165"/>
      <c r="NAS107" s="139"/>
      <c r="NAU107" s="190"/>
      <c r="NAV107" s="141"/>
      <c r="NAW107" s="139"/>
      <c r="NAX107" s="163"/>
      <c r="NAY107" s="163"/>
      <c r="NAZ107" s="139"/>
      <c r="NBA107" s="143"/>
      <c r="NBB107" s="163"/>
      <c r="NBC107" s="139"/>
      <c r="NBD107" s="143"/>
      <c r="NBE107" s="163"/>
      <c r="NBF107" s="139"/>
      <c r="NBG107" s="143"/>
      <c r="NBH107" s="163"/>
      <c r="NBI107" s="139"/>
      <c r="NBJ107" s="143"/>
      <c r="NBK107" s="163"/>
      <c r="NBL107" s="191"/>
      <c r="NBM107" s="164"/>
      <c r="NBN107" s="163"/>
      <c r="NBP107" s="165"/>
      <c r="NBR107" s="139"/>
      <c r="NBT107" s="190"/>
      <c r="NBU107" s="141"/>
      <c r="NBV107" s="139"/>
      <c r="NBW107" s="163"/>
      <c r="NBX107" s="163"/>
      <c r="NBY107" s="139"/>
      <c r="NBZ107" s="143"/>
      <c r="NCA107" s="163"/>
      <c r="NCB107" s="139"/>
      <c r="NCC107" s="143"/>
      <c r="NCD107" s="163"/>
      <c r="NCE107" s="139"/>
      <c r="NCF107" s="143"/>
      <c r="NCG107" s="163"/>
      <c r="NCH107" s="139"/>
      <c r="NCI107" s="143"/>
      <c r="NCJ107" s="163"/>
      <c r="NCK107" s="191"/>
      <c r="NCL107" s="164"/>
      <c r="NCM107" s="163"/>
      <c r="NCO107" s="165"/>
      <c r="NCQ107" s="139"/>
      <c r="NCS107" s="190"/>
      <c r="NCT107" s="141"/>
      <c r="NCU107" s="139"/>
      <c r="NCV107" s="163"/>
      <c r="NCW107" s="163"/>
      <c r="NCX107" s="139"/>
      <c r="NCY107" s="143"/>
      <c r="NCZ107" s="163"/>
      <c r="NDA107" s="139"/>
      <c r="NDB107" s="143"/>
      <c r="NDC107" s="163"/>
      <c r="NDD107" s="139"/>
      <c r="NDE107" s="143"/>
      <c r="NDF107" s="163"/>
      <c r="NDG107" s="139"/>
      <c r="NDH107" s="143"/>
      <c r="NDI107" s="163"/>
      <c r="NDJ107" s="191"/>
      <c r="NDK107" s="164"/>
      <c r="NDL107" s="163"/>
      <c r="NDN107" s="165"/>
      <c r="NDP107" s="139"/>
      <c r="NDR107" s="190"/>
      <c r="NDS107" s="141"/>
      <c r="NDT107" s="139"/>
      <c r="NDU107" s="163"/>
      <c r="NDV107" s="163"/>
      <c r="NDW107" s="139"/>
      <c r="NDX107" s="143"/>
      <c r="NDY107" s="163"/>
      <c r="NDZ107" s="139"/>
      <c r="NEA107" s="143"/>
      <c r="NEB107" s="163"/>
      <c r="NEC107" s="139"/>
      <c r="NED107" s="143"/>
      <c r="NEE107" s="163"/>
      <c r="NEF107" s="139"/>
      <c r="NEG107" s="143"/>
      <c r="NEH107" s="163"/>
      <c r="NEI107" s="191"/>
      <c r="NEJ107" s="164"/>
      <c r="NEK107" s="163"/>
      <c r="NEM107" s="165"/>
      <c r="NEO107" s="139"/>
      <c r="NEQ107" s="190"/>
      <c r="NER107" s="141"/>
      <c r="NES107" s="139"/>
      <c r="NET107" s="163"/>
      <c r="NEU107" s="163"/>
      <c r="NEV107" s="139"/>
      <c r="NEW107" s="143"/>
      <c r="NEX107" s="163"/>
      <c r="NEY107" s="139"/>
      <c r="NEZ107" s="143"/>
      <c r="NFA107" s="163"/>
      <c r="NFB107" s="139"/>
      <c r="NFC107" s="143"/>
      <c r="NFD107" s="163"/>
      <c r="NFE107" s="139"/>
      <c r="NFF107" s="143"/>
      <c r="NFG107" s="163"/>
      <c r="NFH107" s="191"/>
      <c r="NFI107" s="164"/>
      <c r="NFJ107" s="163"/>
      <c r="NFL107" s="165"/>
      <c r="NFN107" s="139"/>
      <c r="NFP107" s="190"/>
      <c r="NFQ107" s="141"/>
      <c r="NFR107" s="139"/>
      <c r="NFS107" s="163"/>
      <c r="NFT107" s="163"/>
      <c r="NFU107" s="139"/>
      <c r="NFV107" s="143"/>
      <c r="NFW107" s="163"/>
      <c r="NFX107" s="139"/>
      <c r="NFY107" s="143"/>
      <c r="NFZ107" s="163"/>
      <c r="NGA107" s="139"/>
      <c r="NGB107" s="143"/>
      <c r="NGC107" s="163"/>
      <c r="NGD107" s="139"/>
      <c r="NGE107" s="143"/>
      <c r="NGF107" s="163"/>
      <c r="NGG107" s="191"/>
      <c r="NGH107" s="164"/>
      <c r="NGI107" s="163"/>
      <c r="NGK107" s="165"/>
      <c r="NGM107" s="139"/>
      <c r="NGO107" s="190"/>
      <c r="NGP107" s="141"/>
      <c r="NGQ107" s="139"/>
      <c r="NGR107" s="163"/>
      <c r="NGS107" s="163"/>
      <c r="NGT107" s="139"/>
      <c r="NGU107" s="143"/>
      <c r="NGV107" s="163"/>
      <c r="NGW107" s="139"/>
      <c r="NGX107" s="143"/>
      <c r="NGY107" s="163"/>
      <c r="NGZ107" s="139"/>
      <c r="NHA107" s="143"/>
      <c r="NHB107" s="163"/>
      <c r="NHC107" s="139"/>
      <c r="NHD107" s="143"/>
      <c r="NHE107" s="163"/>
      <c r="NHF107" s="191"/>
      <c r="NHG107" s="164"/>
      <c r="NHH107" s="163"/>
      <c r="NHJ107" s="165"/>
      <c r="NHL107" s="139"/>
      <c r="NHN107" s="190"/>
      <c r="NHO107" s="141"/>
      <c r="NHP107" s="139"/>
      <c r="NHQ107" s="163"/>
      <c r="NHR107" s="163"/>
      <c r="NHS107" s="139"/>
      <c r="NHT107" s="143"/>
      <c r="NHU107" s="163"/>
      <c r="NHV107" s="139"/>
      <c r="NHW107" s="143"/>
      <c r="NHX107" s="163"/>
      <c r="NHY107" s="139"/>
      <c r="NHZ107" s="143"/>
      <c r="NIA107" s="163"/>
      <c r="NIB107" s="139"/>
      <c r="NIC107" s="143"/>
      <c r="NID107" s="163"/>
      <c r="NIE107" s="191"/>
      <c r="NIF107" s="164"/>
      <c r="NIG107" s="163"/>
      <c r="NII107" s="165"/>
      <c r="NIK107" s="139"/>
      <c r="NIM107" s="190"/>
      <c r="NIN107" s="141"/>
      <c r="NIO107" s="139"/>
      <c r="NIP107" s="163"/>
      <c r="NIQ107" s="163"/>
      <c r="NIR107" s="139"/>
      <c r="NIS107" s="143"/>
      <c r="NIT107" s="163"/>
      <c r="NIU107" s="139"/>
      <c r="NIV107" s="143"/>
      <c r="NIW107" s="163"/>
      <c r="NIX107" s="139"/>
      <c r="NIY107" s="143"/>
      <c r="NIZ107" s="163"/>
      <c r="NJA107" s="139"/>
      <c r="NJB107" s="143"/>
      <c r="NJC107" s="163"/>
      <c r="NJD107" s="191"/>
      <c r="NJE107" s="164"/>
      <c r="NJF107" s="163"/>
      <c r="NJH107" s="165"/>
      <c r="NJJ107" s="139"/>
      <c r="NJL107" s="190"/>
      <c r="NJM107" s="141"/>
      <c r="NJN107" s="139"/>
      <c r="NJO107" s="163"/>
      <c r="NJP107" s="163"/>
      <c r="NJQ107" s="139"/>
      <c r="NJR107" s="143"/>
      <c r="NJS107" s="163"/>
      <c r="NJT107" s="139"/>
      <c r="NJU107" s="143"/>
      <c r="NJV107" s="163"/>
      <c r="NJW107" s="139"/>
      <c r="NJX107" s="143"/>
      <c r="NJY107" s="163"/>
      <c r="NJZ107" s="139"/>
      <c r="NKA107" s="143"/>
      <c r="NKB107" s="163"/>
      <c r="NKC107" s="191"/>
      <c r="NKD107" s="164"/>
      <c r="NKE107" s="163"/>
      <c r="NKG107" s="165"/>
      <c r="NKI107" s="139"/>
      <c r="NKK107" s="190"/>
      <c r="NKL107" s="141"/>
      <c r="NKM107" s="139"/>
      <c r="NKN107" s="163"/>
      <c r="NKO107" s="163"/>
      <c r="NKP107" s="139"/>
      <c r="NKQ107" s="143"/>
      <c r="NKR107" s="163"/>
      <c r="NKS107" s="139"/>
      <c r="NKT107" s="143"/>
      <c r="NKU107" s="163"/>
      <c r="NKV107" s="139"/>
      <c r="NKW107" s="143"/>
      <c r="NKX107" s="163"/>
      <c r="NKY107" s="139"/>
      <c r="NKZ107" s="143"/>
      <c r="NLA107" s="163"/>
      <c r="NLB107" s="191"/>
      <c r="NLC107" s="164"/>
      <c r="NLD107" s="163"/>
      <c r="NLF107" s="165"/>
      <c r="NLH107" s="139"/>
      <c r="NLJ107" s="190"/>
      <c r="NLK107" s="141"/>
      <c r="NLL107" s="139"/>
      <c r="NLM107" s="163"/>
      <c r="NLN107" s="163"/>
      <c r="NLO107" s="139"/>
      <c r="NLP107" s="143"/>
      <c r="NLQ107" s="163"/>
      <c r="NLR107" s="139"/>
      <c r="NLS107" s="143"/>
      <c r="NLT107" s="163"/>
      <c r="NLU107" s="139"/>
      <c r="NLV107" s="143"/>
      <c r="NLW107" s="163"/>
      <c r="NLX107" s="139"/>
      <c r="NLY107" s="143"/>
      <c r="NLZ107" s="163"/>
      <c r="NMA107" s="191"/>
      <c r="NMB107" s="164"/>
      <c r="NMC107" s="163"/>
      <c r="NME107" s="165"/>
      <c r="NMG107" s="139"/>
      <c r="NMI107" s="190"/>
      <c r="NMJ107" s="141"/>
      <c r="NMK107" s="139"/>
      <c r="NML107" s="163"/>
      <c r="NMM107" s="163"/>
      <c r="NMN107" s="139"/>
      <c r="NMO107" s="143"/>
      <c r="NMP107" s="163"/>
      <c r="NMQ107" s="139"/>
      <c r="NMR107" s="143"/>
      <c r="NMS107" s="163"/>
      <c r="NMT107" s="139"/>
      <c r="NMU107" s="143"/>
      <c r="NMV107" s="163"/>
      <c r="NMW107" s="139"/>
      <c r="NMX107" s="143"/>
      <c r="NMY107" s="163"/>
      <c r="NMZ107" s="191"/>
      <c r="NNA107" s="164"/>
      <c r="NNB107" s="163"/>
      <c r="NND107" s="165"/>
      <c r="NNF107" s="139"/>
      <c r="NNH107" s="190"/>
      <c r="NNI107" s="141"/>
      <c r="NNJ107" s="139"/>
      <c r="NNK107" s="163"/>
      <c r="NNL107" s="163"/>
      <c r="NNM107" s="139"/>
      <c r="NNN107" s="143"/>
      <c r="NNO107" s="163"/>
      <c r="NNP107" s="139"/>
      <c r="NNQ107" s="143"/>
      <c r="NNR107" s="163"/>
      <c r="NNS107" s="139"/>
      <c r="NNT107" s="143"/>
      <c r="NNU107" s="163"/>
      <c r="NNV107" s="139"/>
      <c r="NNW107" s="143"/>
      <c r="NNX107" s="163"/>
      <c r="NNY107" s="191"/>
      <c r="NNZ107" s="164"/>
      <c r="NOA107" s="163"/>
      <c r="NOC107" s="165"/>
      <c r="NOE107" s="139"/>
      <c r="NOG107" s="190"/>
      <c r="NOH107" s="141"/>
      <c r="NOI107" s="139"/>
      <c r="NOJ107" s="163"/>
      <c r="NOK107" s="163"/>
      <c r="NOL107" s="139"/>
      <c r="NOM107" s="143"/>
      <c r="NON107" s="163"/>
      <c r="NOO107" s="139"/>
      <c r="NOP107" s="143"/>
      <c r="NOQ107" s="163"/>
      <c r="NOR107" s="139"/>
      <c r="NOS107" s="143"/>
      <c r="NOT107" s="163"/>
      <c r="NOU107" s="139"/>
      <c r="NOV107" s="143"/>
      <c r="NOW107" s="163"/>
      <c r="NOX107" s="191"/>
      <c r="NOY107" s="164"/>
      <c r="NOZ107" s="163"/>
      <c r="NPB107" s="165"/>
      <c r="NPD107" s="139"/>
      <c r="NPF107" s="190"/>
      <c r="NPG107" s="141"/>
      <c r="NPH107" s="139"/>
      <c r="NPI107" s="163"/>
      <c r="NPJ107" s="163"/>
      <c r="NPK107" s="139"/>
      <c r="NPL107" s="143"/>
      <c r="NPM107" s="163"/>
      <c r="NPN107" s="139"/>
      <c r="NPO107" s="143"/>
      <c r="NPP107" s="163"/>
      <c r="NPQ107" s="139"/>
      <c r="NPR107" s="143"/>
      <c r="NPS107" s="163"/>
      <c r="NPT107" s="139"/>
      <c r="NPU107" s="143"/>
      <c r="NPV107" s="163"/>
      <c r="NPW107" s="191"/>
      <c r="NPX107" s="164"/>
      <c r="NPY107" s="163"/>
      <c r="NQA107" s="165"/>
      <c r="NQC107" s="139"/>
      <c r="NQE107" s="190"/>
      <c r="NQF107" s="141"/>
      <c r="NQG107" s="139"/>
      <c r="NQH107" s="163"/>
      <c r="NQI107" s="163"/>
      <c r="NQJ107" s="139"/>
      <c r="NQK107" s="143"/>
      <c r="NQL107" s="163"/>
      <c r="NQM107" s="139"/>
      <c r="NQN107" s="143"/>
      <c r="NQO107" s="163"/>
      <c r="NQP107" s="139"/>
      <c r="NQQ107" s="143"/>
      <c r="NQR107" s="163"/>
      <c r="NQS107" s="139"/>
      <c r="NQT107" s="143"/>
      <c r="NQU107" s="163"/>
      <c r="NQV107" s="191"/>
      <c r="NQW107" s="164"/>
      <c r="NQX107" s="163"/>
      <c r="NQZ107" s="165"/>
      <c r="NRB107" s="139"/>
      <c r="NRD107" s="190"/>
      <c r="NRE107" s="141"/>
      <c r="NRF107" s="139"/>
      <c r="NRG107" s="163"/>
      <c r="NRH107" s="163"/>
      <c r="NRI107" s="139"/>
      <c r="NRJ107" s="143"/>
      <c r="NRK107" s="163"/>
      <c r="NRL107" s="139"/>
      <c r="NRM107" s="143"/>
      <c r="NRN107" s="163"/>
      <c r="NRO107" s="139"/>
      <c r="NRP107" s="143"/>
      <c r="NRQ107" s="163"/>
      <c r="NRR107" s="139"/>
      <c r="NRS107" s="143"/>
      <c r="NRT107" s="163"/>
      <c r="NRU107" s="191"/>
      <c r="NRV107" s="164"/>
      <c r="NRW107" s="163"/>
      <c r="NRY107" s="165"/>
      <c r="NSA107" s="139"/>
      <c r="NSC107" s="190"/>
      <c r="NSD107" s="141"/>
      <c r="NSE107" s="139"/>
      <c r="NSF107" s="163"/>
      <c r="NSG107" s="163"/>
      <c r="NSH107" s="139"/>
      <c r="NSI107" s="143"/>
      <c r="NSJ107" s="163"/>
      <c r="NSK107" s="139"/>
      <c r="NSL107" s="143"/>
      <c r="NSM107" s="163"/>
      <c r="NSN107" s="139"/>
      <c r="NSO107" s="143"/>
      <c r="NSP107" s="163"/>
      <c r="NSQ107" s="139"/>
      <c r="NSR107" s="143"/>
      <c r="NSS107" s="163"/>
      <c r="NST107" s="191"/>
      <c r="NSU107" s="164"/>
      <c r="NSV107" s="163"/>
      <c r="NSX107" s="165"/>
      <c r="NSZ107" s="139"/>
      <c r="NTB107" s="190"/>
      <c r="NTC107" s="141"/>
      <c r="NTD107" s="139"/>
      <c r="NTE107" s="163"/>
      <c r="NTF107" s="163"/>
      <c r="NTG107" s="139"/>
      <c r="NTH107" s="143"/>
      <c r="NTI107" s="163"/>
      <c r="NTJ107" s="139"/>
      <c r="NTK107" s="143"/>
      <c r="NTL107" s="163"/>
      <c r="NTM107" s="139"/>
      <c r="NTN107" s="143"/>
      <c r="NTO107" s="163"/>
      <c r="NTP107" s="139"/>
      <c r="NTQ107" s="143"/>
      <c r="NTR107" s="163"/>
      <c r="NTS107" s="191"/>
      <c r="NTT107" s="164"/>
      <c r="NTU107" s="163"/>
      <c r="NTW107" s="165"/>
      <c r="NTY107" s="139"/>
      <c r="NUA107" s="190"/>
      <c r="NUB107" s="141"/>
      <c r="NUC107" s="139"/>
      <c r="NUD107" s="163"/>
      <c r="NUE107" s="163"/>
      <c r="NUF107" s="139"/>
      <c r="NUG107" s="143"/>
      <c r="NUH107" s="163"/>
      <c r="NUI107" s="139"/>
      <c r="NUJ107" s="143"/>
      <c r="NUK107" s="163"/>
      <c r="NUL107" s="139"/>
      <c r="NUM107" s="143"/>
      <c r="NUN107" s="163"/>
      <c r="NUO107" s="139"/>
      <c r="NUP107" s="143"/>
      <c r="NUQ107" s="163"/>
      <c r="NUR107" s="191"/>
      <c r="NUS107" s="164"/>
      <c r="NUT107" s="163"/>
      <c r="NUV107" s="165"/>
      <c r="NUX107" s="139"/>
      <c r="NUZ107" s="190"/>
      <c r="NVA107" s="141"/>
      <c r="NVB107" s="139"/>
      <c r="NVC107" s="163"/>
      <c r="NVD107" s="163"/>
      <c r="NVE107" s="139"/>
      <c r="NVF107" s="143"/>
      <c r="NVG107" s="163"/>
      <c r="NVH107" s="139"/>
      <c r="NVI107" s="143"/>
      <c r="NVJ107" s="163"/>
      <c r="NVK107" s="139"/>
      <c r="NVL107" s="143"/>
      <c r="NVM107" s="163"/>
      <c r="NVN107" s="139"/>
      <c r="NVO107" s="143"/>
      <c r="NVP107" s="163"/>
      <c r="NVQ107" s="191"/>
      <c r="NVR107" s="164"/>
      <c r="NVS107" s="163"/>
      <c r="NVU107" s="165"/>
      <c r="NVW107" s="139"/>
      <c r="NVY107" s="190"/>
      <c r="NVZ107" s="141"/>
      <c r="NWA107" s="139"/>
      <c r="NWB107" s="163"/>
      <c r="NWC107" s="163"/>
      <c r="NWD107" s="139"/>
      <c r="NWE107" s="143"/>
      <c r="NWF107" s="163"/>
      <c r="NWG107" s="139"/>
      <c r="NWH107" s="143"/>
      <c r="NWI107" s="163"/>
      <c r="NWJ107" s="139"/>
      <c r="NWK107" s="143"/>
      <c r="NWL107" s="163"/>
      <c r="NWM107" s="139"/>
      <c r="NWN107" s="143"/>
      <c r="NWO107" s="163"/>
      <c r="NWP107" s="191"/>
      <c r="NWQ107" s="164"/>
      <c r="NWR107" s="163"/>
      <c r="NWT107" s="165"/>
      <c r="NWV107" s="139"/>
      <c r="NWX107" s="190"/>
      <c r="NWY107" s="141"/>
      <c r="NWZ107" s="139"/>
      <c r="NXA107" s="163"/>
      <c r="NXB107" s="163"/>
      <c r="NXC107" s="139"/>
      <c r="NXD107" s="143"/>
      <c r="NXE107" s="163"/>
      <c r="NXF107" s="139"/>
      <c r="NXG107" s="143"/>
      <c r="NXH107" s="163"/>
      <c r="NXI107" s="139"/>
      <c r="NXJ107" s="143"/>
      <c r="NXK107" s="163"/>
      <c r="NXL107" s="139"/>
      <c r="NXM107" s="143"/>
      <c r="NXN107" s="163"/>
      <c r="NXO107" s="191"/>
      <c r="NXP107" s="164"/>
      <c r="NXQ107" s="163"/>
      <c r="NXS107" s="165"/>
      <c r="NXU107" s="139"/>
      <c r="NXW107" s="190"/>
      <c r="NXX107" s="141"/>
      <c r="NXY107" s="139"/>
      <c r="NXZ107" s="163"/>
      <c r="NYA107" s="163"/>
      <c r="NYB107" s="139"/>
      <c r="NYC107" s="143"/>
      <c r="NYD107" s="163"/>
      <c r="NYE107" s="139"/>
      <c r="NYF107" s="143"/>
      <c r="NYG107" s="163"/>
      <c r="NYH107" s="139"/>
      <c r="NYI107" s="143"/>
      <c r="NYJ107" s="163"/>
      <c r="NYK107" s="139"/>
      <c r="NYL107" s="143"/>
      <c r="NYM107" s="163"/>
      <c r="NYN107" s="191"/>
      <c r="NYO107" s="164"/>
      <c r="NYP107" s="163"/>
      <c r="NYR107" s="165"/>
      <c r="NYT107" s="139"/>
      <c r="NYV107" s="190"/>
      <c r="NYW107" s="141"/>
      <c r="NYX107" s="139"/>
      <c r="NYY107" s="163"/>
      <c r="NYZ107" s="163"/>
      <c r="NZA107" s="139"/>
      <c r="NZB107" s="143"/>
      <c r="NZC107" s="163"/>
      <c r="NZD107" s="139"/>
      <c r="NZE107" s="143"/>
      <c r="NZF107" s="163"/>
      <c r="NZG107" s="139"/>
      <c r="NZH107" s="143"/>
      <c r="NZI107" s="163"/>
      <c r="NZJ107" s="139"/>
      <c r="NZK107" s="143"/>
      <c r="NZL107" s="163"/>
      <c r="NZM107" s="191"/>
      <c r="NZN107" s="164"/>
      <c r="NZO107" s="163"/>
      <c r="NZQ107" s="165"/>
      <c r="NZS107" s="139"/>
      <c r="NZU107" s="190"/>
      <c r="NZV107" s="141"/>
      <c r="NZW107" s="139"/>
      <c r="NZX107" s="163"/>
      <c r="NZY107" s="163"/>
      <c r="NZZ107" s="139"/>
      <c r="OAA107" s="143"/>
      <c r="OAB107" s="163"/>
      <c r="OAC107" s="139"/>
      <c r="OAD107" s="143"/>
      <c r="OAE107" s="163"/>
      <c r="OAF107" s="139"/>
      <c r="OAG107" s="143"/>
      <c r="OAH107" s="163"/>
      <c r="OAI107" s="139"/>
      <c r="OAJ107" s="143"/>
      <c r="OAK107" s="163"/>
      <c r="OAL107" s="191"/>
      <c r="OAM107" s="164"/>
      <c r="OAN107" s="163"/>
      <c r="OAP107" s="165"/>
      <c r="OAR107" s="139"/>
      <c r="OAT107" s="190"/>
      <c r="OAU107" s="141"/>
      <c r="OAV107" s="139"/>
      <c r="OAW107" s="163"/>
      <c r="OAX107" s="163"/>
      <c r="OAY107" s="139"/>
      <c r="OAZ107" s="143"/>
      <c r="OBA107" s="163"/>
      <c r="OBB107" s="139"/>
      <c r="OBC107" s="143"/>
      <c r="OBD107" s="163"/>
      <c r="OBE107" s="139"/>
      <c r="OBF107" s="143"/>
      <c r="OBG107" s="163"/>
      <c r="OBH107" s="139"/>
      <c r="OBI107" s="143"/>
      <c r="OBJ107" s="163"/>
      <c r="OBK107" s="191"/>
      <c r="OBL107" s="164"/>
      <c r="OBM107" s="163"/>
      <c r="OBO107" s="165"/>
      <c r="OBQ107" s="139"/>
      <c r="OBS107" s="190"/>
      <c r="OBT107" s="141"/>
      <c r="OBU107" s="139"/>
      <c r="OBV107" s="163"/>
      <c r="OBW107" s="163"/>
      <c r="OBX107" s="139"/>
      <c r="OBY107" s="143"/>
      <c r="OBZ107" s="163"/>
      <c r="OCA107" s="139"/>
      <c r="OCB107" s="143"/>
      <c r="OCC107" s="163"/>
      <c r="OCD107" s="139"/>
      <c r="OCE107" s="143"/>
      <c r="OCF107" s="163"/>
      <c r="OCG107" s="139"/>
      <c r="OCH107" s="143"/>
      <c r="OCI107" s="163"/>
      <c r="OCJ107" s="191"/>
      <c r="OCK107" s="164"/>
      <c r="OCL107" s="163"/>
      <c r="OCN107" s="165"/>
      <c r="OCP107" s="139"/>
      <c r="OCR107" s="190"/>
      <c r="OCS107" s="141"/>
      <c r="OCT107" s="139"/>
      <c r="OCU107" s="163"/>
      <c r="OCV107" s="163"/>
      <c r="OCW107" s="139"/>
      <c r="OCX107" s="143"/>
      <c r="OCY107" s="163"/>
      <c r="OCZ107" s="139"/>
      <c r="ODA107" s="143"/>
      <c r="ODB107" s="163"/>
      <c r="ODC107" s="139"/>
      <c r="ODD107" s="143"/>
      <c r="ODE107" s="163"/>
      <c r="ODF107" s="139"/>
      <c r="ODG107" s="143"/>
      <c r="ODH107" s="163"/>
      <c r="ODI107" s="191"/>
      <c r="ODJ107" s="164"/>
      <c r="ODK107" s="163"/>
      <c r="ODM107" s="165"/>
      <c r="ODO107" s="139"/>
      <c r="ODQ107" s="190"/>
      <c r="ODR107" s="141"/>
      <c r="ODS107" s="139"/>
      <c r="ODT107" s="163"/>
      <c r="ODU107" s="163"/>
      <c r="ODV107" s="139"/>
      <c r="ODW107" s="143"/>
      <c r="ODX107" s="163"/>
      <c r="ODY107" s="139"/>
      <c r="ODZ107" s="143"/>
      <c r="OEA107" s="163"/>
      <c r="OEB107" s="139"/>
      <c r="OEC107" s="143"/>
      <c r="OED107" s="163"/>
      <c r="OEE107" s="139"/>
      <c r="OEF107" s="143"/>
      <c r="OEG107" s="163"/>
      <c r="OEH107" s="191"/>
      <c r="OEI107" s="164"/>
      <c r="OEJ107" s="163"/>
      <c r="OEL107" s="165"/>
      <c r="OEN107" s="139"/>
      <c r="OEP107" s="190"/>
      <c r="OEQ107" s="141"/>
      <c r="OER107" s="139"/>
      <c r="OES107" s="163"/>
      <c r="OET107" s="163"/>
      <c r="OEU107" s="139"/>
      <c r="OEV107" s="143"/>
      <c r="OEW107" s="163"/>
      <c r="OEX107" s="139"/>
      <c r="OEY107" s="143"/>
      <c r="OEZ107" s="163"/>
      <c r="OFA107" s="139"/>
      <c r="OFB107" s="143"/>
      <c r="OFC107" s="163"/>
      <c r="OFD107" s="139"/>
      <c r="OFE107" s="143"/>
      <c r="OFF107" s="163"/>
      <c r="OFG107" s="191"/>
      <c r="OFH107" s="164"/>
      <c r="OFI107" s="163"/>
      <c r="OFK107" s="165"/>
      <c r="OFM107" s="139"/>
      <c r="OFO107" s="190"/>
      <c r="OFP107" s="141"/>
      <c r="OFQ107" s="139"/>
      <c r="OFR107" s="163"/>
      <c r="OFS107" s="163"/>
      <c r="OFT107" s="139"/>
      <c r="OFU107" s="143"/>
      <c r="OFV107" s="163"/>
      <c r="OFW107" s="139"/>
      <c r="OFX107" s="143"/>
      <c r="OFY107" s="163"/>
      <c r="OFZ107" s="139"/>
      <c r="OGA107" s="143"/>
      <c r="OGB107" s="163"/>
      <c r="OGC107" s="139"/>
      <c r="OGD107" s="143"/>
      <c r="OGE107" s="163"/>
      <c r="OGF107" s="191"/>
      <c r="OGG107" s="164"/>
      <c r="OGH107" s="163"/>
      <c r="OGJ107" s="165"/>
      <c r="OGL107" s="139"/>
      <c r="OGN107" s="190"/>
      <c r="OGO107" s="141"/>
      <c r="OGP107" s="139"/>
      <c r="OGQ107" s="163"/>
      <c r="OGR107" s="163"/>
      <c r="OGS107" s="139"/>
      <c r="OGT107" s="143"/>
      <c r="OGU107" s="163"/>
      <c r="OGV107" s="139"/>
      <c r="OGW107" s="143"/>
      <c r="OGX107" s="163"/>
      <c r="OGY107" s="139"/>
      <c r="OGZ107" s="143"/>
      <c r="OHA107" s="163"/>
      <c r="OHB107" s="139"/>
      <c r="OHC107" s="143"/>
      <c r="OHD107" s="163"/>
      <c r="OHE107" s="191"/>
      <c r="OHF107" s="164"/>
      <c r="OHG107" s="163"/>
      <c r="OHI107" s="165"/>
      <c r="OHK107" s="139"/>
      <c r="OHM107" s="190"/>
      <c r="OHN107" s="141"/>
      <c r="OHO107" s="139"/>
      <c r="OHP107" s="163"/>
      <c r="OHQ107" s="163"/>
      <c r="OHR107" s="139"/>
      <c r="OHS107" s="143"/>
      <c r="OHT107" s="163"/>
      <c r="OHU107" s="139"/>
      <c r="OHV107" s="143"/>
      <c r="OHW107" s="163"/>
      <c r="OHX107" s="139"/>
      <c r="OHY107" s="143"/>
      <c r="OHZ107" s="163"/>
      <c r="OIA107" s="139"/>
      <c r="OIB107" s="143"/>
      <c r="OIC107" s="163"/>
      <c r="OID107" s="191"/>
      <c r="OIE107" s="164"/>
      <c r="OIF107" s="163"/>
      <c r="OIH107" s="165"/>
      <c r="OIJ107" s="139"/>
      <c r="OIL107" s="190"/>
      <c r="OIM107" s="141"/>
      <c r="OIN107" s="139"/>
      <c r="OIO107" s="163"/>
      <c r="OIP107" s="163"/>
      <c r="OIQ107" s="139"/>
      <c r="OIR107" s="143"/>
      <c r="OIS107" s="163"/>
      <c r="OIT107" s="139"/>
      <c r="OIU107" s="143"/>
      <c r="OIV107" s="163"/>
      <c r="OIW107" s="139"/>
      <c r="OIX107" s="143"/>
      <c r="OIY107" s="163"/>
      <c r="OIZ107" s="139"/>
      <c r="OJA107" s="143"/>
      <c r="OJB107" s="163"/>
      <c r="OJC107" s="191"/>
      <c r="OJD107" s="164"/>
      <c r="OJE107" s="163"/>
      <c r="OJG107" s="165"/>
      <c r="OJI107" s="139"/>
      <c r="OJK107" s="190"/>
      <c r="OJL107" s="141"/>
      <c r="OJM107" s="139"/>
      <c r="OJN107" s="163"/>
      <c r="OJO107" s="163"/>
      <c r="OJP107" s="139"/>
      <c r="OJQ107" s="143"/>
      <c r="OJR107" s="163"/>
      <c r="OJS107" s="139"/>
      <c r="OJT107" s="143"/>
      <c r="OJU107" s="163"/>
      <c r="OJV107" s="139"/>
      <c r="OJW107" s="143"/>
      <c r="OJX107" s="163"/>
      <c r="OJY107" s="139"/>
      <c r="OJZ107" s="143"/>
      <c r="OKA107" s="163"/>
      <c r="OKB107" s="191"/>
      <c r="OKC107" s="164"/>
      <c r="OKD107" s="163"/>
      <c r="OKF107" s="165"/>
      <c r="OKH107" s="139"/>
      <c r="OKJ107" s="190"/>
      <c r="OKK107" s="141"/>
      <c r="OKL107" s="139"/>
      <c r="OKM107" s="163"/>
      <c r="OKN107" s="163"/>
      <c r="OKO107" s="139"/>
      <c r="OKP107" s="143"/>
      <c r="OKQ107" s="163"/>
      <c r="OKR107" s="139"/>
      <c r="OKS107" s="143"/>
      <c r="OKT107" s="163"/>
      <c r="OKU107" s="139"/>
      <c r="OKV107" s="143"/>
      <c r="OKW107" s="163"/>
      <c r="OKX107" s="139"/>
      <c r="OKY107" s="143"/>
      <c r="OKZ107" s="163"/>
      <c r="OLA107" s="191"/>
      <c r="OLB107" s="164"/>
      <c r="OLC107" s="163"/>
      <c r="OLE107" s="165"/>
      <c r="OLG107" s="139"/>
      <c r="OLI107" s="190"/>
      <c r="OLJ107" s="141"/>
      <c r="OLK107" s="139"/>
      <c r="OLL107" s="163"/>
      <c r="OLM107" s="163"/>
      <c r="OLN107" s="139"/>
      <c r="OLO107" s="143"/>
      <c r="OLP107" s="163"/>
      <c r="OLQ107" s="139"/>
      <c r="OLR107" s="143"/>
      <c r="OLS107" s="163"/>
      <c r="OLT107" s="139"/>
      <c r="OLU107" s="143"/>
      <c r="OLV107" s="163"/>
      <c r="OLW107" s="139"/>
      <c r="OLX107" s="143"/>
      <c r="OLY107" s="163"/>
      <c r="OLZ107" s="191"/>
      <c r="OMA107" s="164"/>
      <c r="OMB107" s="163"/>
      <c r="OMD107" s="165"/>
      <c r="OMF107" s="139"/>
      <c r="OMH107" s="190"/>
      <c r="OMI107" s="141"/>
      <c r="OMJ107" s="139"/>
      <c r="OMK107" s="163"/>
      <c r="OML107" s="163"/>
      <c r="OMM107" s="139"/>
      <c r="OMN107" s="143"/>
      <c r="OMO107" s="163"/>
      <c r="OMP107" s="139"/>
      <c r="OMQ107" s="143"/>
      <c r="OMR107" s="163"/>
      <c r="OMS107" s="139"/>
      <c r="OMT107" s="143"/>
      <c r="OMU107" s="163"/>
      <c r="OMV107" s="139"/>
      <c r="OMW107" s="143"/>
      <c r="OMX107" s="163"/>
      <c r="OMY107" s="191"/>
      <c r="OMZ107" s="164"/>
      <c r="ONA107" s="163"/>
      <c r="ONC107" s="165"/>
      <c r="ONE107" s="139"/>
      <c r="ONG107" s="190"/>
      <c r="ONH107" s="141"/>
      <c r="ONI107" s="139"/>
      <c r="ONJ107" s="163"/>
      <c r="ONK107" s="163"/>
      <c r="ONL107" s="139"/>
      <c r="ONM107" s="143"/>
      <c r="ONN107" s="163"/>
      <c r="ONO107" s="139"/>
      <c r="ONP107" s="143"/>
      <c r="ONQ107" s="163"/>
      <c r="ONR107" s="139"/>
      <c r="ONS107" s="143"/>
      <c r="ONT107" s="163"/>
      <c r="ONU107" s="139"/>
      <c r="ONV107" s="143"/>
      <c r="ONW107" s="163"/>
      <c r="ONX107" s="191"/>
      <c r="ONY107" s="164"/>
      <c r="ONZ107" s="163"/>
      <c r="OOB107" s="165"/>
      <c r="OOD107" s="139"/>
      <c r="OOF107" s="190"/>
      <c r="OOG107" s="141"/>
      <c r="OOH107" s="139"/>
      <c r="OOI107" s="163"/>
      <c r="OOJ107" s="163"/>
      <c r="OOK107" s="139"/>
      <c r="OOL107" s="143"/>
      <c r="OOM107" s="163"/>
      <c r="OON107" s="139"/>
      <c r="OOO107" s="143"/>
      <c r="OOP107" s="163"/>
      <c r="OOQ107" s="139"/>
      <c r="OOR107" s="143"/>
      <c r="OOS107" s="163"/>
      <c r="OOT107" s="139"/>
      <c r="OOU107" s="143"/>
      <c r="OOV107" s="163"/>
      <c r="OOW107" s="191"/>
      <c r="OOX107" s="164"/>
      <c r="OOY107" s="163"/>
      <c r="OPA107" s="165"/>
      <c r="OPC107" s="139"/>
      <c r="OPE107" s="190"/>
      <c r="OPF107" s="141"/>
      <c r="OPG107" s="139"/>
      <c r="OPH107" s="163"/>
      <c r="OPI107" s="163"/>
      <c r="OPJ107" s="139"/>
      <c r="OPK107" s="143"/>
      <c r="OPL107" s="163"/>
      <c r="OPM107" s="139"/>
      <c r="OPN107" s="143"/>
      <c r="OPO107" s="163"/>
      <c r="OPP107" s="139"/>
      <c r="OPQ107" s="143"/>
      <c r="OPR107" s="163"/>
      <c r="OPS107" s="139"/>
      <c r="OPT107" s="143"/>
      <c r="OPU107" s="163"/>
      <c r="OPV107" s="191"/>
      <c r="OPW107" s="164"/>
      <c r="OPX107" s="163"/>
      <c r="OPZ107" s="165"/>
      <c r="OQB107" s="139"/>
      <c r="OQD107" s="190"/>
      <c r="OQE107" s="141"/>
      <c r="OQF107" s="139"/>
      <c r="OQG107" s="163"/>
      <c r="OQH107" s="163"/>
      <c r="OQI107" s="139"/>
      <c r="OQJ107" s="143"/>
      <c r="OQK107" s="163"/>
      <c r="OQL107" s="139"/>
      <c r="OQM107" s="143"/>
      <c r="OQN107" s="163"/>
      <c r="OQO107" s="139"/>
      <c r="OQP107" s="143"/>
      <c r="OQQ107" s="163"/>
      <c r="OQR107" s="139"/>
      <c r="OQS107" s="143"/>
      <c r="OQT107" s="163"/>
      <c r="OQU107" s="191"/>
      <c r="OQV107" s="164"/>
      <c r="OQW107" s="163"/>
      <c r="OQY107" s="165"/>
      <c r="ORA107" s="139"/>
      <c r="ORC107" s="190"/>
      <c r="ORD107" s="141"/>
      <c r="ORE107" s="139"/>
      <c r="ORF107" s="163"/>
      <c r="ORG107" s="163"/>
      <c r="ORH107" s="139"/>
      <c r="ORI107" s="143"/>
      <c r="ORJ107" s="163"/>
      <c r="ORK107" s="139"/>
      <c r="ORL107" s="143"/>
      <c r="ORM107" s="163"/>
      <c r="ORN107" s="139"/>
      <c r="ORO107" s="143"/>
      <c r="ORP107" s="163"/>
      <c r="ORQ107" s="139"/>
      <c r="ORR107" s="143"/>
      <c r="ORS107" s="163"/>
      <c r="ORT107" s="191"/>
      <c r="ORU107" s="164"/>
      <c r="ORV107" s="163"/>
      <c r="ORX107" s="165"/>
      <c r="ORZ107" s="139"/>
      <c r="OSB107" s="190"/>
      <c r="OSC107" s="141"/>
      <c r="OSD107" s="139"/>
      <c r="OSE107" s="163"/>
      <c r="OSF107" s="163"/>
      <c r="OSG107" s="139"/>
      <c r="OSH107" s="143"/>
      <c r="OSI107" s="163"/>
      <c r="OSJ107" s="139"/>
      <c r="OSK107" s="143"/>
      <c r="OSL107" s="163"/>
      <c r="OSM107" s="139"/>
      <c r="OSN107" s="143"/>
      <c r="OSO107" s="163"/>
      <c r="OSP107" s="139"/>
      <c r="OSQ107" s="143"/>
      <c r="OSR107" s="163"/>
      <c r="OSS107" s="191"/>
      <c r="OST107" s="164"/>
      <c r="OSU107" s="163"/>
      <c r="OSW107" s="165"/>
      <c r="OSY107" s="139"/>
      <c r="OTA107" s="190"/>
      <c r="OTB107" s="141"/>
      <c r="OTC107" s="139"/>
      <c r="OTD107" s="163"/>
      <c r="OTE107" s="163"/>
      <c r="OTF107" s="139"/>
      <c r="OTG107" s="143"/>
      <c r="OTH107" s="163"/>
      <c r="OTI107" s="139"/>
      <c r="OTJ107" s="143"/>
      <c r="OTK107" s="163"/>
      <c r="OTL107" s="139"/>
      <c r="OTM107" s="143"/>
      <c r="OTN107" s="163"/>
      <c r="OTO107" s="139"/>
      <c r="OTP107" s="143"/>
      <c r="OTQ107" s="163"/>
      <c r="OTR107" s="191"/>
      <c r="OTS107" s="164"/>
      <c r="OTT107" s="163"/>
      <c r="OTV107" s="165"/>
      <c r="OTX107" s="139"/>
      <c r="OTZ107" s="190"/>
      <c r="OUA107" s="141"/>
      <c r="OUB107" s="139"/>
      <c r="OUC107" s="163"/>
      <c r="OUD107" s="163"/>
      <c r="OUE107" s="139"/>
      <c r="OUF107" s="143"/>
      <c r="OUG107" s="163"/>
      <c r="OUH107" s="139"/>
      <c r="OUI107" s="143"/>
      <c r="OUJ107" s="163"/>
      <c r="OUK107" s="139"/>
      <c r="OUL107" s="143"/>
      <c r="OUM107" s="163"/>
      <c r="OUN107" s="139"/>
      <c r="OUO107" s="143"/>
      <c r="OUP107" s="163"/>
      <c r="OUQ107" s="191"/>
      <c r="OUR107" s="164"/>
      <c r="OUS107" s="163"/>
      <c r="OUU107" s="165"/>
      <c r="OUW107" s="139"/>
      <c r="OUY107" s="190"/>
      <c r="OUZ107" s="141"/>
      <c r="OVA107" s="139"/>
      <c r="OVB107" s="163"/>
      <c r="OVC107" s="163"/>
      <c r="OVD107" s="139"/>
      <c r="OVE107" s="143"/>
      <c r="OVF107" s="163"/>
      <c r="OVG107" s="139"/>
      <c r="OVH107" s="143"/>
      <c r="OVI107" s="163"/>
      <c r="OVJ107" s="139"/>
      <c r="OVK107" s="143"/>
      <c r="OVL107" s="163"/>
      <c r="OVM107" s="139"/>
      <c r="OVN107" s="143"/>
      <c r="OVO107" s="163"/>
      <c r="OVP107" s="191"/>
      <c r="OVQ107" s="164"/>
      <c r="OVR107" s="163"/>
      <c r="OVT107" s="165"/>
      <c r="OVV107" s="139"/>
      <c r="OVX107" s="190"/>
      <c r="OVY107" s="141"/>
      <c r="OVZ107" s="139"/>
      <c r="OWA107" s="163"/>
      <c r="OWB107" s="163"/>
      <c r="OWC107" s="139"/>
      <c r="OWD107" s="143"/>
      <c r="OWE107" s="163"/>
      <c r="OWF107" s="139"/>
      <c r="OWG107" s="143"/>
      <c r="OWH107" s="163"/>
      <c r="OWI107" s="139"/>
      <c r="OWJ107" s="143"/>
      <c r="OWK107" s="163"/>
      <c r="OWL107" s="139"/>
      <c r="OWM107" s="143"/>
      <c r="OWN107" s="163"/>
      <c r="OWO107" s="191"/>
      <c r="OWP107" s="164"/>
      <c r="OWQ107" s="163"/>
      <c r="OWS107" s="165"/>
      <c r="OWU107" s="139"/>
      <c r="OWW107" s="190"/>
      <c r="OWX107" s="141"/>
      <c r="OWY107" s="139"/>
      <c r="OWZ107" s="163"/>
      <c r="OXA107" s="163"/>
      <c r="OXB107" s="139"/>
      <c r="OXC107" s="143"/>
      <c r="OXD107" s="163"/>
      <c r="OXE107" s="139"/>
      <c r="OXF107" s="143"/>
      <c r="OXG107" s="163"/>
      <c r="OXH107" s="139"/>
      <c r="OXI107" s="143"/>
      <c r="OXJ107" s="163"/>
      <c r="OXK107" s="139"/>
      <c r="OXL107" s="143"/>
      <c r="OXM107" s="163"/>
      <c r="OXN107" s="191"/>
      <c r="OXO107" s="164"/>
      <c r="OXP107" s="163"/>
      <c r="OXR107" s="165"/>
      <c r="OXT107" s="139"/>
      <c r="OXV107" s="190"/>
      <c r="OXW107" s="141"/>
      <c r="OXX107" s="139"/>
      <c r="OXY107" s="163"/>
      <c r="OXZ107" s="163"/>
      <c r="OYA107" s="139"/>
      <c r="OYB107" s="143"/>
      <c r="OYC107" s="163"/>
      <c r="OYD107" s="139"/>
      <c r="OYE107" s="143"/>
      <c r="OYF107" s="163"/>
      <c r="OYG107" s="139"/>
      <c r="OYH107" s="143"/>
      <c r="OYI107" s="163"/>
      <c r="OYJ107" s="139"/>
      <c r="OYK107" s="143"/>
      <c r="OYL107" s="163"/>
      <c r="OYM107" s="191"/>
      <c r="OYN107" s="164"/>
      <c r="OYO107" s="163"/>
      <c r="OYQ107" s="165"/>
      <c r="OYS107" s="139"/>
      <c r="OYU107" s="190"/>
      <c r="OYV107" s="141"/>
      <c r="OYW107" s="139"/>
      <c r="OYX107" s="163"/>
      <c r="OYY107" s="163"/>
      <c r="OYZ107" s="139"/>
      <c r="OZA107" s="143"/>
      <c r="OZB107" s="163"/>
      <c r="OZC107" s="139"/>
      <c r="OZD107" s="143"/>
      <c r="OZE107" s="163"/>
      <c r="OZF107" s="139"/>
      <c r="OZG107" s="143"/>
      <c r="OZH107" s="163"/>
      <c r="OZI107" s="139"/>
      <c r="OZJ107" s="143"/>
      <c r="OZK107" s="163"/>
      <c r="OZL107" s="191"/>
      <c r="OZM107" s="164"/>
      <c r="OZN107" s="163"/>
      <c r="OZP107" s="165"/>
      <c r="OZR107" s="139"/>
      <c r="OZT107" s="190"/>
      <c r="OZU107" s="141"/>
      <c r="OZV107" s="139"/>
      <c r="OZW107" s="163"/>
      <c r="OZX107" s="163"/>
      <c r="OZY107" s="139"/>
      <c r="OZZ107" s="143"/>
      <c r="PAA107" s="163"/>
      <c r="PAB107" s="139"/>
      <c r="PAC107" s="143"/>
      <c r="PAD107" s="163"/>
      <c r="PAE107" s="139"/>
      <c r="PAF107" s="143"/>
      <c r="PAG107" s="163"/>
      <c r="PAH107" s="139"/>
      <c r="PAI107" s="143"/>
      <c r="PAJ107" s="163"/>
      <c r="PAK107" s="191"/>
      <c r="PAL107" s="164"/>
      <c r="PAM107" s="163"/>
      <c r="PAO107" s="165"/>
      <c r="PAQ107" s="139"/>
      <c r="PAS107" s="190"/>
      <c r="PAT107" s="141"/>
      <c r="PAU107" s="139"/>
      <c r="PAV107" s="163"/>
      <c r="PAW107" s="163"/>
      <c r="PAX107" s="139"/>
      <c r="PAY107" s="143"/>
      <c r="PAZ107" s="163"/>
      <c r="PBA107" s="139"/>
      <c r="PBB107" s="143"/>
      <c r="PBC107" s="163"/>
      <c r="PBD107" s="139"/>
      <c r="PBE107" s="143"/>
      <c r="PBF107" s="163"/>
      <c r="PBG107" s="139"/>
      <c r="PBH107" s="143"/>
      <c r="PBI107" s="163"/>
      <c r="PBJ107" s="191"/>
      <c r="PBK107" s="164"/>
      <c r="PBL107" s="163"/>
      <c r="PBN107" s="165"/>
      <c r="PBP107" s="139"/>
      <c r="PBR107" s="190"/>
      <c r="PBS107" s="141"/>
      <c r="PBT107" s="139"/>
      <c r="PBU107" s="163"/>
      <c r="PBV107" s="163"/>
      <c r="PBW107" s="139"/>
      <c r="PBX107" s="143"/>
      <c r="PBY107" s="163"/>
      <c r="PBZ107" s="139"/>
      <c r="PCA107" s="143"/>
      <c r="PCB107" s="163"/>
      <c r="PCC107" s="139"/>
      <c r="PCD107" s="143"/>
      <c r="PCE107" s="163"/>
      <c r="PCF107" s="139"/>
      <c r="PCG107" s="143"/>
      <c r="PCH107" s="163"/>
      <c r="PCI107" s="191"/>
      <c r="PCJ107" s="164"/>
      <c r="PCK107" s="163"/>
      <c r="PCM107" s="165"/>
      <c r="PCO107" s="139"/>
      <c r="PCQ107" s="190"/>
      <c r="PCR107" s="141"/>
      <c r="PCS107" s="139"/>
      <c r="PCT107" s="163"/>
      <c r="PCU107" s="163"/>
      <c r="PCV107" s="139"/>
      <c r="PCW107" s="143"/>
      <c r="PCX107" s="163"/>
      <c r="PCY107" s="139"/>
      <c r="PCZ107" s="143"/>
      <c r="PDA107" s="163"/>
      <c r="PDB107" s="139"/>
      <c r="PDC107" s="143"/>
      <c r="PDD107" s="163"/>
      <c r="PDE107" s="139"/>
      <c r="PDF107" s="143"/>
      <c r="PDG107" s="163"/>
      <c r="PDH107" s="191"/>
      <c r="PDI107" s="164"/>
      <c r="PDJ107" s="163"/>
      <c r="PDL107" s="165"/>
      <c r="PDN107" s="139"/>
      <c r="PDP107" s="190"/>
      <c r="PDQ107" s="141"/>
      <c r="PDR107" s="139"/>
      <c r="PDS107" s="163"/>
      <c r="PDT107" s="163"/>
      <c r="PDU107" s="139"/>
      <c r="PDV107" s="143"/>
      <c r="PDW107" s="163"/>
      <c r="PDX107" s="139"/>
      <c r="PDY107" s="143"/>
      <c r="PDZ107" s="163"/>
      <c r="PEA107" s="139"/>
      <c r="PEB107" s="143"/>
      <c r="PEC107" s="163"/>
      <c r="PED107" s="139"/>
      <c r="PEE107" s="143"/>
      <c r="PEF107" s="163"/>
      <c r="PEG107" s="191"/>
      <c r="PEH107" s="164"/>
      <c r="PEI107" s="163"/>
      <c r="PEK107" s="165"/>
      <c r="PEM107" s="139"/>
      <c r="PEO107" s="190"/>
      <c r="PEP107" s="141"/>
      <c r="PEQ107" s="139"/>
      <c r="PER107" s="163"/>
      <c r="PES107" s="163"/>
      <c r="PET107" s="139"/>
      <c r="PEU107" s="143"/>
      <c r="PEV107" s="163"/>
      <c r="PEW107" s="139"/>
      <c r="PEX107" s="143"/>
      <c r="PEY107" s="163"/>
      <c r="PEZ107" s="139"/>
      <c r="PFA107" s="143"/>
      <c r="PFB107" s="163"/>
      <c r="PFC107" s="139"/>
      <c r="PFD107" s="143"/>
      <c r="PFE107" s="163"/>
      <c r="PFF107" s="191"/>
      <c r="PFG107" s="164"/>
      <c r="PFH107" s="163"/>
      <c r="PFJ107" s="165"/>
      <c r="PFL107" s="139"/>
      <c r="PFN107" s="190"/>
      <c r="PFO107" s="141"/>
      <c r="PFP107" s="139"/>
      <c r="PFQ107" s="163"/>
      <c r="PFR107" s="163"/>
      <c r="PFS107" s="139"/>
      <c r="PFT107" s="143"/>
      <c r="PFU107" s="163"/>
      <c r="PFV107" s="139"/>
      <c r="PFW107" s="143"/>
      <c r="PFX107" s="163"/>
      <c r="PFY107" s="139"/>
      <c r="PFZ107" s="143"/>
      <c r="PGA107" s="163"/>
      <c r="PGB107" s="139"/>
      <c r="PGC107" s="143"/>
      <c r="PGD107" s="163"/>
      <c r="PGE107" s="191"/>
      <c r="PGF107" s="164"/>
      <c r="PGG107" s="163"/>
      <c r="PGI107" s="165"/>
      <c r="PGK107" s="139"/>
      <c r="PGM107" s="190"/>
      <c r="PGN107" s="141"/>
      <c r="PGO107" s="139"/>
      <c r="PGP107" s="163"/>
      <c r="PGQ107" s="163"/>
      <c r="PGR107" s="139"/>
      <c r="PGS107" s="143"/>
      <c r="PGT107" s="163"/>
      <c r="PGU107" s="139"/>
      <c r="PGV107" s="143"/>
      <c r="PGW107" s="163"/>
      <c r="PGX107" s="139"/>
      <c r="PGY107" s="143"/>
      <c r="PGZ107" s="163"/>
      <c r="PHA107" s="139"/>
      <c r="PHB107" s="143"/>
      <c r="PHC107" s="163"/>
      <c r="PHD107" s="191"/>
      <c r="PHE107" s="164"/>
      <c r="PHF107" s="163"/>
      <c r="PHH107" s="165"/>
      <c r="PHJ107" s="139"/>
      <c r="PHL107" s="190"/>
      <c r="PHM107" s="141"/>
      <c r="PHN107" s="139"/>
      <c r="PHO107" s="163"/>
      <c r="PHP107" s="163"/>
      <c r="PHQ107" s="139"/>
      <c r="PHR107" s="143"/>
      <c r="PHS107" s="163"/>
      <c r="PHT107" s="139"/>
      <c r="PHU107" s="143"/>
      <c r="PHV107" s="163"/>
      <c r="PHW107" s="139"/>
      <c r="PHX107" s="143"/>
      <c r="PHY107" s="163"/>
      <c r="PHZ107" s="139"/>
      <c r="PIA107" s="143"/>
      <c r="PIB107" s="163"/>
      <c r="PIC107" s="191"/>
      <c r="PID107" s="164"/>
      <c r="PIE107" s="163"/>
      <c r="PIG107" s="165"/>
      <c r="PII107" s="139"/>
      <c r="PIK107" s="190"/>
      <c r="PIL107" s="141"/>
      <c r="PIM107" s="139"/>
      <c r="PIN107" s="163"/>
      <c r="PIO107" s="163"/>
      <c r="PIP107" s="139"/>
      <c r="PIQ107" s="143"/>
      <c r="PIR107" s="163"/>
      <c r="PIS107" s="139"/>
      <c r="PIT107" s="143"/>
      <c r="PIU107" s="163"/>
      <c r="PIV107" s="139"/>
      <c r="PIW107" s="143"/>
      <c r="PIX107" s="163"/>
      <c r="PIY107" s="139"/>
      <c r="PIZ107" s="143"/>
      <c r="PJA107" s="163"/>
      <c r="PJB107" s="191"/>
      <c r="PJC107" s="164"/>
      <c r="PJD107" s="163"/>
      <c r="PJF107" s="165"/>
      <c r="PJH107" s="139"/>
      <c r="PJJ107" s="190"/>
      <c r="PJK107" s="141"/>
      <c r="PJL107" s="139"/>
      <c r="PJM107" s="163"/>
      <c r="PJN107" s="163"/>
      <c r="PJO107" s="139"/>
      <c r="PJP107" s="143"/>
      <c r="PJQ107" s="163"/>
      <c r="PJR107" s="139"/>
      <c r="PJS107" s="143"/>
      <c r="PJT107" s="163"/>
      <c r="PJU107" s="139"/>
      <c r="PJV107" s="143"/>
      <c r="PJW107" s="163"/>
      <c r="PJX107" s="139"/>
      <c r="PJY107" s="143"/>
      <c r="PJZ107" s="163"/>
      <c r="PKA107" s="191"/>
      <c r="PKB107" s="164"/>
      <c r="PKC107" s="163"/>
      <c r="PKE107" s="165"/>
      <c r="PKG107" s="139"/>
      <c r="PKI107" s="190"/>
      <c r="PKJ107" s="141"/>
      <c r="PKK107" s="139"/>
      <c r="PKL107" s="163"/>
      <c r="PKM107" s="163"/>
      <c r="PKN107" s="139"/>
      <c r="PKO107" s="143"/>
      <c r="PKP107" s="163"/>
      <c r="PKQ107" s="139"/>
      <c r="PKR107" s="143"/>
      <c r="PKS107" s="163"/>
      <c r="PKT107" s="139"/>
      <c r="PKU107" s="143"/>
      <c r="PKV107" s="163"/>
      <c r="PKW107" s="139"/>
      <c r="PKX107" s="143"/>
      <c r="PKY107" s="163"/>
      <c r="PKZ107" s="191"/>
      <c r="PLA107" s="164"/>
      <c r="PLB107" s="163"/>
      <c r="PLD107" s="165"/>
      <c r="PLF107" s="139"/>
      <c r="PLH107" s="190"/>
      <c r="PLI107" s="141"/>
      <c r="PLJ107" s="139"/>
      <c r="PLK107" s="163"/>
      <c r="PLL107" s="163"/>
      <c r="PLM107" s="139"/>
      <c r="PLN107" s="143"/>
      <c r="PLO107" s="163"/>
      <c r="PLP107" s="139"/>
      <c r="PLQ107" s="143"/>
      <c r="PLR107" s="163"/>
      <c r="PLS107" s="139"/>
      <c r="PLT107" s="143"/>
      <c r="PLU107" s="163"/>
      <c r="PLV107" s="139"/>
      <c r="PLW107" s="143"/>
      <c r="PLX107" s="163"/>
      <c r="PLY107" s="191"/>
      <c r="PLZ107" s="164"/>
      <c r="PMA107" s="163"/>
      <c r="PMC107" s="165"/>
      <c r="PME107" s="139"/>
      <c r="PMG107" s="190"/>
      <c r="PMH107" s="141"/>
      <c r="PMI107" s="139"/>
      <c r="PMJ107" s="163"/>
      <c r="PMK107" s="163"/>
      <c r="PML107" s="139"/>
      <c r="PMM107" s="143"/>
      <c r="PMN107" s="163"/>
      <c r="PMO107" s="139"/>
      <c r="PMP107" s="143"/>
      <c r="PMQ107" s="163"/>
      <c r="PMR107" s="139"/>
      <c r="PMS107" s="143"/>
      <c r="PMT107" s="163"/>
      <c r="PMU107" s="139"/>
      <c r="PMV107" s="143"/>
      <c r="PMW107" s="163"/>
      <c r="PMX107" s="191"/>
      <c r="PMY107" s="164"/>
      <c r="PMZ107" s="163"/>
      <c r="PNB107" s="165"/>
      <c r="PND107" s="139"/>
      <c r="PNF107" s="190"/>
      <c r="PNG107" s="141"/>
      <c r="PNH107" s="139"/>
      <c r="PNI107" s="163"/>
      <c r="PNJ107" s="163"/>
      <c r="PNK107" s="139"/>
      <c r="PNL107" s="143"/>
      <c r="PNM107" s="163"/>
      <c r="PNN107" s="139"/>
      <c r="PNO107" s="143"/>
      <c r="PNP107" s="163"/>
      <c r="PNQ107" s="139"/>
      <c r="PNR107" s="143"/>
      <c r="PNS107" s="163"/>
      <c r="PNT107" s="139"/>
      <c r="PNU107" s="143"/>
      <c r="PNV107" s="163"/>
      <c r="PNW107" s="191"/>
      <c r="PNX107" s="164"/>
      <c r="PNY107" s="163"/>
      <c r="POA107" s="165"/>
      <c r="POC107" s="139"/>
      <c r="POE107" s="190"/>
      <c r="POF107" s="141"/>
      <c r="POG107" s="139"/>
      <c r="POH107" s="163"/>
      <c r="POI107" s="163"/>
      <c r="POJ107" s="139"/>
      <c r="POK107" s="143"/>
      <c r="POL107" s="163"/>
      <c r="POM107" s="139"/>
      <c r="PON107" s="143"/>
      <c r="POO107" s="163"/>
      <c r="POP107" s="139"/>
      <c r="POQ107" s="143"/>
      <c r="POR107" s="163"/>
      <c r="POS107" s="139"/>
      <c r="POT107" s="143"/>
      <c r="POU107" s="163"/>
      <c r="POV107" s="191"/>
      <c r="POW107" s="164"/>
      <c r="POX107" s="163"/>
      <c r="POZ107" s="165"/>
      <c r="PPB107" s="139"/>
      <c r="PPD107" s="190"/>
      <c r="PPE107" s="141"/>
      <c r="PPF107" s="139"/>
      <c r="PPG107" s="163"/>
      <c r="PPH107" s="163"/>
      <c r="PPI107" s="139"/>
      <c r="PPJ107" s="143"/>
      <c r="PPK107" s="163"/>
      <c r="PPL107" s="139"/>
      <c r="PPM107" s="143"/>
      <c r="PPN107" s="163"/>
      <c r="PPO107" s="139"/>
      <c r="PPP107" s="143"/>
      <c r="PPQ107" s="163"/>
      <c r="PPR107" s="139"/>
      <c r="PPS107" s="143"/>
      <c r="PPT107" s="163"/>
      <c r="PPU107" s="191"/>
      <c r="PPV107" s="164"/>
      <c r="PPW107" s="163"/>
      <c r="PPY107" s="165"/>
      <c r="PQA107" s="139"/>
      <c r="PQC107" s="190"/>
      <c r="PQD107" s="141"/>
      <c r="PQE107" s="139"/>
      <c r="PQF107" s="163"/>
      <c r="PQG107" s="163"/>
      <c r="PQH107" s="139"/>
      <c r="PQI107" s="143"/>
      <c r="PQJ107" s="163"/>
      <c r="PQK107" s="139"/>
      <c r="PQL107" s="143"/>
      <c r="PQM107" s="163"/>
      <c r="PQN107" s="139"/>
      <c r="PQO107" s="143"/>
      <c r="PQP107" s="163"/>
      <c r="PQQ107" s="139"/>
      <c r="PQR107" s="143"/>
      <c r="PQS107" s="163"/>
      <c r="PQT107" s="191"/>
      <c r="PQU107" s="164"/>
      <c r="PQV107" s="163"/>
      <c r="PQX107" s="165"/>
      <c r="PQZ107" s="139"/>
      <c r="PRB107" s="190"/>
      <c r="PRC107" s="141"/>
      <c r="PRD107" s="139"/>
      <c r="PRE107" s="163"/>
      <c r="PRF107" s="163"/>
      <c r="PRG107" s="139"/>
      <c r="PRH107" s="143"/>
      <c r="PRI107" s="163"/>
      <c r="PRJ107" s="139"/>
      <c r="PRK107" s="143"/>
      <c r="PRL107" s="163"/>
      <c r="PRM107" s="139"/>
      <c r="PRN107" s="143"/>
      <c r="PRO107" s="163"/>
      <c r="PRP107" s="139"/>
      <c r="PRQ107" s="143"/>
      <c r="PRR107" s="163"/>
      <c r="PRS107" s="191"/>
      <c r="PRT107" s="164"/>
      <c r="PRU107" s="163"/>
      <c r="PRW107" s="165"/>
      <c r="PRY107" s="139"/>
      <c r="PSA107" s="190"/>
      <c r="PSB107" s="141"/>
      <c r="PSC107" s="139"/>
      <c r="PSD107" s="163"/>
      <c r="PSE107" s="163"/>
      <c r="PSF107" s="139"/>
      <c r="PSG107" s="143"/>
      <c r="PSH107" s="163"/>
      <c r="PSI107" s="139"/>
      <c r="PSJ107" s="143"/>
      <c r="PSK107" s="163"/>
      <c r="PSL107" s="139"/>
      <c r="PSM107" s="143"/>
      <c r="PSN107" s="163"/>
      <c r="PSO107" s="139"/>
      <c r="PSP107" s="143"/>
      <c r="PSQ107" s="163"/>
      <c r="PSR107" s="191"/>
      <c r="PSS107" s="164"/>
      <c r="PST107" s="163"/>
      <c r="PSV107" s="165"/>
      <c r="PSX107" s="139"/>
      <c r="PSZ107" s="190"/>
      <c r="PTA107" s="141"/>
      <c r="PTB107" s="139"/>
      <c r="PTC107" s="163"/>
      <c r="PTD107" s="163"/>
      <c r="PTE107" s="139"/>
      <c r="PTF107" s="143"/>
      <c r="PTG107" s="163"/>
      <c r="PTH107" s="139"/>
      <c r="PTI107" s="143"/>
      <c r="PTJ107" s="163"/>
      <c r="PTK107" s="139"/>
      <c r="PTL107" s="143"/>
      <c r="PTM107" s="163"/>
      <c r="PTN107" s="139"/>
      <c r="PTO107" s="143"/>
      <c r="PTP107" s="163"/>
      <c r="PTQ107" s="191"/>
      <c r="PTR107" s="164"/>
      <c r="PTS107" s="163"/>
      <c r="PTU107" s="165"/>
      <c r="PTW107" s="139"/>
      <c r="PTY107" s="190"/>
      <c r="PTZ107" s="141"/>
      <c r="PUA107" s="139"/>
      <c r="PUB107" s="163"/>
      <c r="PUC107" s="163"/>
      <c r="PUD107" s="139"/>
      <c r="PUE107" s="143"/>
      <c r="PUF107" s="163"/>
      <c r="PUG107" s="139"/>
      <c r="PUH107" s="143"/>
      <c r="PUI107" s="163"/>
      <c r="PUJ107" s="139"/>
      <c r="PUK107" s="143"/>
      <c r="PUL107" s="163"/>
      <c r="PUM107" s="139"/>
      <c r="PUN107" s="143"/>
      <c r="PUO107" s="163"/>
      <c r="PUP107" s="191"/>
      <c r="PUQ107" s="164"/>
      <c r="PUR107" s="163"/>
      <c r="PUT107" s="165"/>
      <c r="PUV107" s="139"/>
      <c r="PUX107" s="190"/>
      <c r="PUY107" s="141"/>
      <c r="PUZ107" s="139"/>
      <c r="PVA107" s="163"/>
      <c r="PVB107" s="163"/>
      <c r="PVC107" s="139"/>
      <c r="PVD107" s="143"/>
      <c r="PVE107" s="163"/>
      <c r="PVF107" s="139"/>
      <c r="PVG107" s="143"/>
      <c r="PVH107" s="163"/>
      <c r="PVI107" s="139"/>
      <c r="PVJ107" s="143"/>
      <c r="PVK107" s="163"/>
      <c r="PVL107" s="139"/>
      <c r="PVM107" s="143"/>
      <c r="PVN107" s="163"/>
      <c r="PVO107" s="191"/>
      <c r="PVP107" s="164"/>
      <c r="PVQ107" s="163"/>
      <c r="PVS107" s="165"/>
      <c r="PVU107" s="139"/>
      <c r="PVW107" s="190"/>
      <c r="PVX107" s="141"/>
      <c r="PVY107" s="139"/>
      <c r="PVZ107" s="163"/>
      <c r="PWA107" s="163"/>
      <c r="PWB107" s="139"/>
      <c r="PWC107" s="143"/>
      <c r="PWD107" s="163"/>
      <c r="PWE107" s="139"/>
      <c r="PWF107" s="143"/>
      <c r="PWG107" s="163"/>
      <c r="PWH107" s="139"/>
      <c r="PWI107" s="143"/>
      <c r="PWJ107" s="163"/>
      <c r="PWK107" s="139"/>
      <c r="PWL107" s="143"/>
      <c r="PWM107" s="163"/>
      <c r="PWN107" s="191"/>
      <c r="PWO107" s="164"/>
      <c r="PWP107" s="163"/>
      <c r="PWR107" s="165"/>
      <c r="PWT107" s="139"/>
      <c r="PWV107" s="190"/>
      <c r="PWW107" s="141"/>
      <c r="PWX107" s="139"/>
      <c r="PWY107" s="163"/>
      <c r="PWZ107" s="163"/>
      <c r="PXA107" s="139"/>
      <c r="PXB107" s="143"/>
      <c r="PXC107" s="163"/>
      <c r="PXD107" s="139"/>
      <c r="PXE107" s="143"/>
      <c r="PXF107" s="163"/>
      <c r="PXG107" s="139"/>
      <c r="PXH107" s="143"/>
      <c r="PXI107" s="163"/>
      <c r="PXJ107" s="139"/>
      <c r="PXK107" s="143"/>
      <c r="PXL107" s="163"/>
      <c r="PXM107" s="191"/>
      <c r="PXN107" s="164"/>
      <c r="PXO107" s="163"/>
      <c r="PXQ107" s="165"/>
      <c r="PXS107" s="139"/>
      <c r="PXU107" s="190"/>
      <c r="PXV107" s="141"/>
      <c r="PXW107" s="139"/>
      <c r="PXX107" s="163"/>
      <c r="PXY107" s="163"/>
      <c r="PXZ107" s="139"/>
      <c r="PYA107" s="143"/>
      <c r="PYB107" s="163"/>
      <c r="PYC107" s="139"/>
      <c r="PYD107" s="143"/>
      <c r="PYE107" s="163"/>
      <c r="PYF107" s="139"/>
      <c r="PYG107" s="143"/>
      <c r="PYH107" s="163"/>
      <c r="PYI107" s="139"/>
      <c r="PYJ107" s="143"/>
      <c r="PYK107" s="163"/>
      <c r="PYL107" s="191"/>
      <c r="PYM107" s="164"/>
      <c r="PYN107" s="163"/>
      <c r="PYP107" s="165"/>
      <c r="PYR107" s="139"/>
      <c r="PYT107" s="190"/>
      <c r="PYU107" s="141"/>
      <c r="PYV107" s="139"/>
      <c r="PYW107" s="163"/>
      <c r="PYX107" s="163"/>
      <c r="PYY107" s="139"/>
      <c r="PYZ107" s="143"/>
      <c r="PZA107" s="163"/>
      <c r="PZB107" s="139"/>
      <c r="PZC107" s="143"/>
      <c r="PZD107" s="163"/>
      <c r="PZE107" s="139"/>
      <c r="PZF107" s="143"/>
      <c r="PZG107" s="163"/>
      <c r="PZH107" s="139"/>
      <c r="PZI107" s="143"/>
      <c r="PZJ107" s="163"/>
      <c r="PZK107" s="191"/>
      <c r="PZL107" s="164"/>
      <c r="PZM107" s="163"/>
      <c r="PZO107" s="165"/>
      <c r="PZQ107" s="139"/>
      <c r="PZS107" s="190"/>
      <c r="PZT107" s="141"/>
      <c r="PZU107" s="139"/>
      <c r="PZV107" s="163"/>
      <c r="PZW107" s="163"/>
      <c r="PZX107" s="139"/>
      <c r="PZY107" s="143"/>
      <c r="PZZ107" s="163"/>
      <c r="QAA107" s="139"/>
      <c r="QAB107" s="143"/>
      <c r="QAC107" s="163"/>
      <c r="QAD107" s="139"/>
      <c r="QAE107" s="143"/>
      <c r="QAF107" s="163"/>
      <c r="QAG107" s="139"/>
      <c r="QAH107" s="143"/>
      <c r="QAI107" s="163"/>
      <c r="QAJ107" s="191"/>
      <c r="QAK107" s="164"/>
      <c r="QAL107" s="163"/>
      <c r="QAN107" s="165"/>
      <c r="QAP107" s="139"/>
      <c r="QAR107" s="190"/>
      <c r="QAS107" s="141"/>
      <c r="QAT107" s="139"/>
      <c r="QAU107" s="163"/>
      <c r="QAV107" s="163"/>
      <c r="QAW107" s="139"/>
      <c r="QAX107" s="143"/>
      <c r="QAY107" s="163"/>
      <c r="QAZ107" s="139"/>
      <c r="QBA107" s="143"/>
      <c r="QBB107" s="163"/>
      <c r="QBC107" s="139"/>
      <c r="QBD107" s="143"/>
      <c r="QBE107" s="163"/>
      <c r="QBF107" s="139"/>
      <c r="QBG107" s="143"/>
      <c r="QBH107" s="163"/>
      <c r="QBI107" s="191"/>
      <c r="QBJ107" s="164"/>
      <c r="QBK107" s="163"/>
      <c r="QBM107" s="165"/>
      <c r="QBO107" s="139"/>
      <c r="QBQ107" s="190"/>
      <c r="QBR107" s="141"/>
      <c r="QBS107" s="139"/>
      <c r="QBT107" s="163"/>
      <c r="QBU107" s="163"/>
      <c r="QBV107" s="139"/>
      <c r="QBW107" s="143"/>
      <c r="QBX107" s="163"/>
      <c r="QBY107" s="139"/>
      <c r="QBZ107" s="143"/>
      <c r="QCA107" s="163"/>
      <c r="QCB107" s="139"/>
      <c r="QCC107" s="143"/>
      <c r="QCD107" s="163"/>
      <c r="QCE107" s="139"/>
      <c r="QCF107" s="143"/>
      <c r="QCG107" s="163"/>
      <c r="QCH107" s="191"/>
      <c r="QCI107" s="164"/>
      <c r="QCJ107" s="163"/>
      <c r="QCL107" s="165"/>
      <c r="QCN107" s="139"/>
      <c r="QCP107" s="190"/>
      <c r="QCQ107" s="141"/>
      <c r="QCR107" s="139"/>
      <c r="QCS107" s="163"/>
      <c r="QCT107" s="163"/>
      <c r="QCU107" s="139"/>
      <c r="QCV107" s="143"/>
      <c r="QCW107" s="163"/>
      <c r="QCX107" s="139"/>
      <c r="QCY107" s="143"/>
      <c r="QCZ107" s="163"/>
      <c r="QDA107" s="139"/>
      <c r="QDB107" s="143"/>
      <c r="QDC107" s="163"/>
      <c r="QDD107" s="139"/>
      <c r="QDE107" s="143"/>
      <c r="QDF107" s="163"/>
      <c r="QDG107" s="191"/>
      <c r="QDH107" s="164"/>
      <c r="QDI107" s="163"/>
      <c r="QDK107" s="165"/>
      <c r="QDM107" s="139"/>
      <c r="QDO107" s="190"/>
      <c r="QDP107" s="141"/>
      <c r="QDQ107" s="139"/>
      <c r="QDR107" s="163"/>
      <c r="QDS107" s="163"/>
      <c r="QDT107" s="139"/>
      <c r="QDU107" s="143"/>
      <c r="QDV107" s="163"/>
      <c r="QDW107" s="139"/>
      <c r="QDX107" s="143"/>
      <c r="QDY107" s="163"/>
      <c r="QDZ107" s="139"/>
      <c r="QEA107" s="143"/>
      <c r="QEB107" s="163"/>
      <c r="QEC107" s="139"/>
      <c r="QED107" s="143"/>
      <c r="QEE107" s="163"/>
      <c r="QEF107" s="191"/>
      <c r="QEG107" s="164"/>
      <c r="QEH107" s="163"/>
      <c r="QEJ107" s="165"/>
      <c r="QEL107" s="139"/>
      <c r="QEN107" s="190"/>
      <c r="QEO107" s="141"/>
      <c r="QEP107" s="139"/>
      <c r="QEQ107" s="163"/>
      <c r="QER107" s="163"/>
      <c r="QES107" s="139"/>
      <c r="QET107" s="143"/>
      <c r="QEU107" s="163"/>
      <c r="QEV107" s="139"/>
      <c r="QEW107" s="143"/>
      <c r="QEX107" s="163"/>
      <c r="QEY107" s="139"/>
      <c r="QEZ107" s="143"/>
      <c r="QFA107" s="163"/>
      <c r="QFB107" s="139"/>
      <c r="QFC107" s="143"/>
      <c r="QFD107" s="163"/>
      <c r="QFE107" s="191"/>
      <c r="QFF107" s="164"/>
      <c r="QFG107" s="163"/>
      <c r="QFI107" s="165"/>
      <c r="QFK107" s="139"/>
      <c r="QFM107" s="190"/>
      <c r="QFN107" s="141"/>
      <c r="QFO107" s="139"/>
      <c r="QFP107" s="163"/>
      <c r="QFQ107" s="163"/>
      <c r="QFR107" s="139"/>
      <c r="QFS107" s="143"/>
      <c r="QFT107" s="163"/>
      <c r="QFU107" s="139"/>
      <c r="QFV107" s="143"/>
      <c r="QFW107" s="163"/>
      <c r="QFX107" s="139"/>
      <c r="QFY107" s="143"/>
      <c r="QFZ107" s="163"/>
      <c r="QGA107" s="139"/>
      <c r="QGB107" s="143"/>
      <c r="QGC107" s="163"/>
      <c r="QGD107" s="191"/>
      <c r="QGE107" s="164"/>
      <c r="QGF107" s="163"/>
      <c r="QGH107" s="165"/>
      <c r="QGJ107" s="139"/>
      <c r="QGL107" s="190"/>
      <c r="QGM107" s="141"/>
      <c r="QGN107" s="139"/>
      <c r="QGO107" s="163"/>
      <c r="QGP107" s="163"/>
      <c r="QGQ107" s="139"/>
      <c r="QGR107" s="143"/>
      <c r="QGS107" s="163"/>
      <c r="QGT107" s="139"/>
      <c r="QGU107" s="143"/>
      <c r="QGV107" s="163"/>
      <c r="QGW107" s="139"/>
      <c r="QGX107" s="143"/>
      <c r="QGY107" s="163"/>
      <c r="QGZ107" s="139"/>
      <c r="QHA107" s="143"/>
      <c r="QHB107" s="163"/>
      <c r="QHC107" s="191"/>
      <c r="QHD107" s="164"/>
      <c r="QHE107" s="163"/>
      <c r="QHG107" s="165"/>
      <c r="QHI107" s="139"/>
      <c r="QHK107" s="190"/>
      <c r="QHL107" s="141"/>
      <c r="QHM107" s="139"/>
      <c r="QHN107" s="163"/>
      <c r="QHO107" s="163"/>
      <c r="QHP107" s="139"/>
      <c r="QHQ107" s="143"/>
      <c r="QHR107" s="163"/>
      <c r="QHS107" s="139"/>
      <c r="QHT107" s="143"/>
      <c r="QHU107" s="163"/>
      <c r="QHV107" s="139"/>
      <c r="QHW107" s="143"/>
      <c r="QHX107" s="163"/>
      <c r="QHY107" s="139"/>
      <c r="QHZ107" s="143"/>
      <c r="QIA107" s="163"/>
      <c r="QIB107" s="191"/>
      <c r="QIC107" s="164"/>
      <c r="QID107" s="163"/>
      <c r="QIF107" s="165"/>
      <c r="QIH107" s="139"/>
      <c r="QIJ107" s="190"/>
      <c r="QIK107" s="141"/>
      <c r="QIL107" s="139"/>
      <c r="QIM107" s="163"/>
      <c r="QIN107" s="163"/>
      <c r="QIO107" s="139"/>
      <c r="QIP107" s="143"/>
      <c r="QIQ107" s="163"/>
      <c r="QIR107" s="139"/>
      <c r="QIS107" s="143"/>
      <c r="QIT107" s="163"/>
      <c r="QIU107" s="139"/>
      <c r="QIV107" s="143"/>
      <c r="QIW107" s="163"/>
      <c r="QIX107" s="139"/>
      <c r="QIY107" s="143"/>
      <c r="QIZ107" s="163"/>
      <c r="QJA107" s="191"/>
      <c r="QJB107" s="164"/>
      <c r="QJC107" s="163"/>
      <c r="QJE107" s="165"/>
      <c r="QJG107" s="139"/>
      <c r="QJI107" s="190"/>
      <c r="QJJ107" s="141"/>
      <c r="QJK107" s="139"/>
      <c r="QJL107" s="163"/>
      <c r="QJM107" s="163"/>
      <c r="QJN107" s="139"/>
      <c r="QJO107" s="143"/>
      <c r="QJP107" s="163"/>
      <c r="QJQ107" s="139"/>
      <c r="QJR107" s="143"/>
      <c r="QJS107" s="163"/>
      <c r="QJT107" s="139"/>
      <c r="QJU107" s="143"/>
      <c r="QJV107" s="163"/>
      <c r="QJW107" s="139"/>
      <c r="QJX107" s="143"/>
      <c r="QJY107" s="163"/>
      <c r="QJZ107" s="191"/>
      <c r="QKA107" s="164"/>
      <c r="QKB107" s="163"/>
      <c r="QKD107" s="165"/>
      <c r="QKF107" s="139"/>
      <c r="QKH107" s="190"/>
      <c r="QKI107" s="141"/>
      <c r="QKJ107" s="139"/>
      <c r="QKK107" s="163"/>
      <c r="QKL107" s="163"/>
      <c r="QKM107" s="139"/>
      <c r="QKN107" s="143"/>
      <c r="QKO107" s="163"/>
      <c r="QKP107" s="139"/>
      <c r="QKQ107" s="143"/>
      <c r="QKR107" s="163"/>
      <c r="QKS107" s="139"/>
      <c r="QKT107" s="143"/>
      <c r="QKU107" s="163"/>
      <c r="QKV107" s="139"/>
      <c r="QKW107" s="143"/>
      <c r="QKX107" s="163"/>
      <c r="QKY107" s="191"/>
      <c r="QKZ107" s="164"/>
      <c r="QLA107" s="163"/>
      <c r="QLC107" s="165"/>
      <c r="QLE107" s="139"/>
      <c r="QLG107" s="190"/>
      <c r="QLH107" s="141"/>
      <c r="QLI107" s="139"/>
      <c r="QLJ107" s="163"/>
      <c r="QLK107" s="163"/>
      <c r="QLL107" s="139"/>
      <c r="QLM107" s="143"/>
      <c r="QLN107" s="163"/>
      <c r="QLO107" s="139"/>
      <c r="QLP107" s="143"/>
      <c r="QLQ107" s="163"/>
      <c r="QLR107" s="139"/>
      <c r="QLS107" s="143"/>
      <c r="QLT107" s="163"/>
      <c r="QLU107" s="139"/>
      <c r="QLV107" s="143"/>
      <c r="QLW107" s="163"/>
      <c r="QLX107" s="191"/>
      <c r="QLY107" s="164"/>
      <c r="QLZ107" s="163"/>
      <c r="QMB107" s="165"/>
      <c r="QMD107" s="139"/>
      <c r="QMF107" s="190"/>
      <c r="QMG107" s="141"/>
      <c r="QMH107" s="139"/>
      <c r="QMI107" s="163"/>
      <c r="QMJ107" s="163"/>
      <c r="QMK107" s="139"/>
      <c r="QML107" s="143"/>
      <c r="QMM107" s="163"/>
      <c r="QMN107" s="139"/>
      <c r="QMO107" s="143"/>
      <c r="QMP107" s="163"/>
      <c r="QMQ107" s="139"/>
      <c r="QMR107" s="143"/>
      <c r="QMS107" s="163"/>
      <c r="QMT107" s="139"/>
      <c r="QMU107" s="143"/>
      <c r="QMV107" s="163"/>
      <c r="QMW107" s="191"/>
      <c r="QMX107" s="164"/>
      <c r="QMY107" s="163"/>
      <c r="QNA107" s="165"/>
      <c r="QNC107" s="139"/>
      <c r="QNE107" s="190"/>
      <c r="QNF107" s="141"/>
      <c r="QNG107" s="139"/>
      <c r="QNH107" s="163"/>
      <c r="QNI107" s="163"/>
      <c r="QNJ107" s="139"/>
      <c r="QNK107" s="143"/>
      <c r="QNL107" s="163"/>
      <c r="QNM107" s="139"/>
      <c r="QNN107" s="143"/>
      <c r="QNO107" s="163"/>
      <c r="QNP107" s="139"/>
      <c r="QNQ107" s="143"/>
      <c r="QNR107" s="163"/>
      <c r="QNS107" s="139"/>
      <c r="QNT107" s="143"/>
      <c r="QNU107" s="163"/>
      <c r="QNV107" s="191"/>
      <c r="QNW107" s="164"/>
      <c r="QNX107" s="163"/>
      <c r="QNZ107" s="165"/>
      <c r="QOB107" s="139"/>
      <c r="QOD107" s="190"/>
      <c r="QOE107" s="141"/>
      <c r="QOF107" s="139"/>
      <c r="QOG107" s="163"/>
      <c r="QOH107" s="163"/>
      <c r="QOI107" s="139"/>
      <c r="QOJ107" s="143"/>
      <c r="QOK107" s="163"/>
      <c r="QOL107" s="139"/>
      <c r="QOM107" s="143"/>
      <c r="QON107" s="163"/>
      <c r="QOO107" s="139"/>
      <c r="QOP107" s="143"/>
      <c r="QOQ107" s="163"/>
      <c r="QOR107" s="139"/>
      <c r="QOS107" s="143"/>
      <c r="QOT107" s="163"/>
      <c r="QOU107" s="191"/>
      <c r="QOV107" s="164"/>
      <c r="QOW107" s="163"/>
      <c r="QOY107" s="165"/>
      <c r="QPA107" s="139"/>
      <c r="QPC107" s="190"/>
      <c r="QPD107" s="141"/>
      <c r="QPE107" s="139"/>
      <c r="QPF107" s="163"/>
      <c r="QPG107" s="163"/>
      <c r="QPH107" s="139"/>
      <c r="QPI107" s="143"/>
      <c r="QPJ107" s="163"/>
      <c r="QPK107" s="139"/>
      <c r="QPL107" s="143"/>
      <c r="QPM107" s="163"/>
      <c r="QPN107" s="139"/>
      <c r="QPO107" s="143"/>
      <c r="QPP107" s="163"/>
      <c r="QPQ107" s="139"/>
      <c r="QPR107" s="143"/>
      <c r="QPS107" s="163"/>
      <c r="QPT107" s="191"/>
      <c r="QPU107" s="164"/>
      <c r="QPV107" s="163"/>
      <c r="QPX107" s="165"/>
      <c r="QPZ107" s="139"/>
      <c r="QQB107" s="190"/>
      <c r="QQC107" s="141"/>
      <c r="QQD107" s="139"/>
      <c r="QQE107" s="163"/>
      <c r="QQF107" s="163"/>
      <c r="QQG107" s="139"/>
      <c r="QQH107" s="143"/>
      <c r="QQI107" s="163"/>
      <c r="QQJ107" s="139"/>
      <c r="QQK107" s="143"/>
      <c r="QQL107" s="163"/>
      <c r="QQM107" s="139"/>
      <c r="QQN107" s="143"/>
      <c r="QQO107" s="163"/>
      <c r="QQP107" s="139"/>
      <c r="QQQ107" s="143"/>
      <c r="QQR107" s="163"/>
      <c r="QQS107" s="191"/>
      <c r="QQT107" s="164"/>
      <c r="QQU107" s="163"/>
      <c r="QQW107" s="165"/>
      <c r="QQY107" s="139"/>
      <c r="QRA107" s="190"/>
      <c r="QRB107" s="141"/>
      <c r="QRC107" s="139"/>
      <c r="QRD107" s="163"/>
      <c r="QRE107" s="163"/>
      <c r="QRF107" s="139"/>
      <c r="QRG107" s="143"/>
      <c r="QRH107" s="163"/>
      <c r="QRI107" s="139"/>
      <c r="QRJ107" s="143"/>
      <c r="QRK107" s="163"/>
      <c r="QRL107" s="139"/>
      <c r="QRM107" s="143"/>
      <c r="QRN107" s="163"/>
      <c r="QRO107" s="139"/>
      <c r="QRP107" s="143"/>
      <c r="QRQ107" s="163"/>
      <c r="QRR107" s="191"/>
      <c r="QRS107" s="164"/>
      <c r="QRT107" s="163"/>
      <c r="QRV107" s="165"/>
      <c r="QRX107" s="139"/>
      <c r="QRZ107" s="190"/>
      <c r="QSA107" s="141"/>
      <c r="QSB107" s="139"/>
      <c r="QSC107" s="163"/>
      <c r="QSD107" s="163"/>
      <c r="QSE107" s="139"/>
      <c r="QSF107" s="143"/>
      <c r="QSG107" s="163"/>
      <c r="QSH107" s="139"/>
      <c r="QSI107" s="143"/>
      <c r="QSJ107" s="163"/>
      <c r="QSK107" s="139"/>
      <c r="QSL107" s="143"/>
      <c r="QSM107" s="163"/>
      <c r="QSN107" s="139"/>
      <c r="QSO107" s="143"/>
      <c r="QSP107" s="163"/>
      <c r="QSQ107" s="191"/>
      <c r="QSR107" s="164"/>
      <c r="QSS107" s="163"/>
      <c r="QSU107" s="165"/>
      <c r="QSW107" s="139"/>
      <c r="QSY107" s="190"/>
      <c r="QSZ107" s="141"/>
      <c r="QTA107" s="139"/>
      <c r="QTB107" s="163"/>
      <c r="QTC107" s="163"/>
      <c r="QTD107" s="139"/>
      <c r="QTE107" s="143"/>
      <c r="QTF107" s="163"/>
      <c r="QTG107" s="139"/>
      <c r="QTH107" s="143"/>
      <c r="QTI107" s="163"/>
      <c r="QTJ107" s="139"/>
      <c r="QTK107" s="143"/>
      <c r="QTL107" s="163"/>
      <c r="QTM107" s="139"/>
      <c r="QTN107" s="143"/>
      <c r="QTO107" s="163"/>
      <c r="QTP107" s="191"/>
      <c r="QTQ107" s="164"/>
      <c r="QTR107" s="163"/>
      <c r="QTT107" s="165"/>
      <c r="QTV107" s="139"/>
      <c r="QTX107" s="190"/>
      <c r="QTY107" s="141"/>
      <c r="QTZ107" s="139"/>
      <c r="QUA107" s="163"/>
      <c r="QUB107" s="163"/>
      <c r="QUC107" s="139"/>
      <c r="QUD107" s="143"/>
      <c r="QUE107" s="163"/>
      <c r="QUF107" s="139"/>
      <c r="QUG107" s="143"/>
      <c r="QUH107" s="163"/>
      <c r="QUI107" s="139"/>
      <c r="QUJ107" s="143"/>
      <c r="QUK107" s="163"/>
      <c r="QUL107" s="139"/>
      <c r="QUM107" s="143"/>
      <c r="QUN107" s="163"/>
      <c r="QUO107" s="191"/>
      <c r="QUP107" s="164"/>
      <c r="QUQ107" s="163"/>
      <c r="QUS107" s="165"/>
      <c r="QUU107" s="139"/>
      <c r="QUW107" s="190"/>
      <c r="QUX107" s="141"/>
      <c r="QUY107" s="139"/>
      <c r="QUZ107" s="163"/>
      <c r="QVA107" s="163"/>
      <c r="QVB107" s="139"/>
      <c r="QVC107" s="143"/>
      <c r="QVD107" s="163"/>
      <c r="QVE107" s="139"/>
      <c r="QVF107" s="143"/>
      <c r="QVG107" s="163"/>
      <c r="QVH107" s="139"/>
      <c r="QVI107" s="143"/>
      <c r="QVJ107" s="163"/>
      <c r="QVK107" s="139"/>
      <c r="QVL107" s="143"/>
      <c r="QVM107" s="163"/>
      <c r="QVN107" s="191"/>
      <c r="QVO107" s="164"/>
      <c r="QVP107" s="163"/>
      <c r="QVR107" s="165"/>
      <c r="QVT107" s="139"/>
      <c r="QVV107" s="190"/>
      <c r="QVW107" s="141"/>
      <c r="QVX107" s="139"/>
      <c r="QVY107" s="163"/>
      <c r="QVZ107" s="163"/>
      <c r="QWA107" s="139"/>
      <c r="QWB107" s="143"/>
      <c r="QWC107" s="163"/>
      <c r="QWD107" s="139"/>
      <c r="QWE107" s="143"/>
      <c r="QWF107" s="163"/>
      <c r="QWG107" s="139"/>
      <c r="QWH107" s="143"/>
      <c r="QWI107" s="163"/>
      <c r="QWJ107" s="139"/>
      <c r="QWK107" s="143"/>
      <c r="QWL107" s="163"/>
      <c r="QWM107" s="191"/>
      <c r="QWN107" s="164"/>
      <c r="QWO107" s="163"/>
      <c r="QWQ107" s="165"/>
      <c r="QWS107" s="139"/>
      <c r="QWU107" s="190"/>
      <c r="QWV107" s="141"/>
      <c r="QWW107" s="139"/>
      <c r="QWX107" s="163"/>
      <c r="QWY107" s="163"/>
      <c r="QWZ107" s="139"/>
      <c r="QXA107" s="143"/>
      <c r="QXB107" s="163"/>
      <c r="QXC107" s="139"/>
      <c r="QXD107" s="143"/>
      <c r="QXE107" s="163"/>
      <c r="QXF107" s="139"/>
      <c r="QXG107" s="143"/>
      <c r="QXH107" s="163"/>
      <c r="QXI107" s="139"/>
      <c r="QXJ107" s="143"/>
      <c r="QXK107" s="163"/>
      <c r="QXL107" s="191"/>
      <c r="QXM107" s="164"/>
      <c r="QXN107" s="163"/>
      <c r="QXP107" s="165"/>
      <c r="QXR107" s="139"/>
      <c r="QXT107" s="190"/>
      <c r="QXU107" s="141"/>
      <c r="QXV107" s="139"/>
      <c r="QXW107" s="163"/>
      <c r="QXX107" s="163"/>
      <c r="QXY107" s="139"/>
      <c r="QXZ107" s="143"/>
      <c r="QYA107" s="163"/>
      <c r="QYB107" s="139"/>
      <c r="QYC107" s="143"/>
      <c r="QYD107" s="163"/>
      <c r="QYE107" s="139"/>
      <c r="QYF107" s="143"/>
      <c r="QYG107" s="163"/>
      <c r="QYH107" s="139"/>
      <c r="QYI107" s="143"/>
      <c r="QYJ107" s="163"/>
      <c r="QYK107" s="191"/>
      <c r="QYL107" s="164"/>
      <c r="QYM107" s="163"/>
      <c r="QYO107" s="165"/>
      <c r="QYQ107" s="139"/>
      <c r="QYS107" s="190"/>
      <c r="QYT107" s="141"/>
      <c r="QYU107" s="139"/>
      <c r="QYV107" s="163"/>
      <c r="QYW107" s="163"/>
      <c r="QYX107" s="139"/>
      <c r="QYY107" s="143"/>
      <c r="QYZ107" s="163"/>
      <c r="QZA107" s="139"/>
      <c r="QZB107" s="143"/>
      <c r="QZC107" s="163"/>
      <c r="QZD107" s="139"/>
      <c r="QZE107" s="143"/>
      <c r="QZF107" s="163"/>
      <c r="QZG107" s="139"/>
      <c r="QZH107" s="143"/>
      <c r="QZI107" s="163"/>
      <c r="QZJ107" s="191"/>
      <c r="QZK107" s="164"/>
      <c r="QZL107" s="163"/>
      <c r="QZN107" s="165"/>
      <c r="QZP107" s="139"/>
      <c r="QZR107" s="190"/>
      <c r="QZS107" s="141"/>
      <c r="QZT107" s="139"/>
      <c r="QZU107" s="163"/>
      <c r="QZV107" s="163"/>
      <c r="QZW107" s="139"/>
      <c r="QZX107" s="143"/>
      <c r="QZY107" s="163"/>
      <c r="QZZ107" s="139"/>
      <c r="RAA107" s="143"/>
      <c r="RAB107" s="163"/>
      <c r="RAC107" s="139"/>
      <c r="RAD107" s="143"/>
      <c r="RAE107" s="163"/>
      <c r="RAF107" s="139"/>
      <c r="RAG107" s="143"/>
      <c r="RAH107" s="163"/>
      <c r="RAI107" s="191"/>
      <c r="RAJ107" s="164"/>
      <c r="RAK107" s="163"/>
      <c r="RAM107" s="165"/>
      <c r="RAO107" s="139"/>
      <c r="RAQ107" s="190"/>
      <c r="RAR107" s="141"/>
      <c r="RAS107" s="139"/>
      <c r="RAT107" s="163"/>
      <c r="RAU107" s="163"/>
      <c r="RAV107" s="139"/>
      <c r="RAW107" s="143"/>
      <c r="RAX107" s="163"/>
      <c r="RAY107" s="139"/>
      <c r="RAZ107" s="143"/>
      <c r="RBA107" s="163"/>
      <c r="RBB107" s="139"/>
      <c r="RBC107" s="143"/>
      <c r="RBD107" s="163"/>
      <c r="RBE107" s="139"/>
      <c r="RBF107" s="143"/>
      <c r="RBG107" s="163"/>
      <c r="RBH107" s="191"/>
      <c r="RBI107" s="164"/>
      <c r="RBJ107" s="163"/>
      <c r="RBL107" s="165"/>
      <c r="RBN107" s="139"/>
      <c r="RBP107" s="190"/>
      <c r="RBQ107" s="141"/>
      <c r="RBR107" s="139"/>
      <c r="RBS107" s="163"/>
      <c r="RBT107" s="163"/>
      <c r="RBU107" s="139"/>
      <c r="RBV107" s="143"/>
      <c r="RBW107" s="163"/>
      <c r="RBX107" s="139"/>
      <c r="RBY107" s="143"/>
      <c r="RBZ107" s="163"/>
      <c r="RCA107" s="139"/>
      <c r="RCB107" s="143"/>
      <c r="RCC107" s="163"/>
      <c r="RCD107" s="139"/>
      <c r="RCE107" s="143"/>
      <c r="RCF107" s="163"/>
      <c r="RCG107" s="191"/>
      <c r="RCH107" s="164"/>
      <c r="RCI107" s="163"/>
      <c r="RCK107" s="165"/>
      <c r="RCM107" s="139"/>
      <c r="RCO107" s="190"/>
      <c r="RCP107" s="141"/>
      <c r="RCQ107" s="139"/>
      <c r="RCR107" s="163"/>
      <c r="RCS107" s="163"/>
      <c r="RCT107" s="139"/>
      <c r="RCU107" s="143"/>
      <c r="RCV107" s="163"/>
      <c r="RCW107" s="139"/>
      <c r="RCX107" s="143"/>
      <c r="RCY107" s="163"/>
      <c r="RCZ107" s="139"/>
      <c r="RDA107" s="143"/>
      <c r="RDB107" s="163"/>
      <c r="RDC107" s="139"/>
      <c r="RDD107" s="143"/>
      <c r="RDE107" s="163"/>
      <c r="RDF107" s="191"/>
      <c r="RDG107" s="164"/>
      <c r="RDH107" s="163"/>
      <c r="RDJ107" s="165"/>
      <c r="RDL107" s="139"/>
      <c r="RDN107" s="190"/>
      <c r="RDO107" s="141"/>
      <c r="RDP107" s="139"/>
      <c r="RDQ107" s="163"/>
      <c r="RDR107" s="163"/>
      <c r="RDS107" s="139"/>
      <c r="RDT107" s="143"/>
      <c r="RDU107" s="163"/>
      <c r="RDV107" s="139"/>
      <c r="RDW107" s="143"/>
      <c r="RDX107" s="163"/>
      <c r="RDY107" s="139"/>
      <c r="RDZ107" s="143"/>
      <c r="REA107" s="163"/>
      <c r="REB107" s="139"/>
      <c r="REC107" s="143"/>
      <c r="RED107" s="163"/>
      <c r="REE107" s="191"/>
      <c r="REF107" s="164"/>
      <c r="REG107" s="163"/>
      <c r="REI107" s="165"/>
      <c r="REK107" s="139"/>
      <c r="REM107" s="190"/>
      <c r="REN107" s="141"/>
      <c r="REO107" s="139"/>
      <c r="REP107" s="163"/>
      <c r="REQ107" s="163"/>
      <c r="RER107" s="139"/>
      <c r="RES107" s="143"/>
      <c r="RET107" s="163"/>
      <c r="REU107" s="139"/>
      <c r="REV107" s="143"/>
      <c r="REW107" s="163"/>
      <c r="REX107" s="139"/>
      <c r="REY107" s="143"/>
      <c r="REZ107" s="163"/>
      <c r="RFA107" s="139"/>
      <c r="RFB107" s="143"/>
      <c r="RFC107" s="163"/>
      <c r="RFD107" s="191"/>
      <c r="RFE107" s="164"/>
      <c r="RFF107" s="163"/>
      <c r="RFH107" s="165"/>
      <c r="RFJ107" s="139"/>
      <c r="RFL107" s="190"/>
      <c r="RFM107" s="141"/>
      <c r="RFN107" s="139"/>
      <c r="RFO107" s="163"/>
      <c r="RFP107" s="163"/>
      <c r="RFQ107" s="139"/>
      <c r="RFR107" s="143"/>
      <c r="RFS107" s="163"/>
      <c r="RFT107" s="139"/>
      <c r="RFU107" s="143"/>
      <c r="RFV107" s="163"/>
      <c r="RFW107" s="139"/>
      <c r="RFX107" s="143"/>
      <c r="RFY107" s="163"/>
      <c r="RFZ107" s="139"/>
      <c r="RGA107" s="143"/>
      <c r="RGB107" s="163"/>
      <c r="RGC107" s="191"/>
      <c r="RGD107" s="164"/>
      <c r="RGE107" s="163"/>
      <c r="RGG107" s="165"/>
      <c r="RGI107" s="139"/>
      <c r="RGK107" s="190"/>
      <c r="RGL107" s="141"/>
      <c r="RGM107" s="139"/>
      <c r="RGN107" s="163"/>
      <c r="RGO107" s="163"/>
      <c r="RGP107" s="139"/>
      <c r="RGQ107" s="143"/>
      <c r="RGR107" s="163"/>
      <c r="RGS107" s="139"/>
      <c r="RGT107" s="143"/>
      <c r="RGU107" s="163"/>
      <c r="RGV107" s="139"/>
      <c r="RGW107" s="143"/>
      <c r="RGX107" s="163"/>
      <c r="RGY107" s="139"/>
      <c r="RGZ107" s="143"/>
      <c r="RHA107" s="163"/>
      <c r="RHB107" s="191"/>
      <c r="RHC107" s="164"/>
      <c r="RHD107" s="163"/>
      <c r="RHF107" s="165"/>
      <c r="RHH107" s="139"/>
      <c r="RHJ107" s="190"/>
      <c r="RHK107" s="141"/>
      <c r="RHL107" s="139"/>
      <c r="RHM107" s="163"/>
      <c r="RHN107" s="163"/>
      <c r="RHO107" s="139"/>
      <c r="RHP107" s="143"/>
      <c r="RHQ107" s="163"/>
      <c r="RHR107" s="139"/>
      <c r="RHS107" s="143"/>
      <c r="RHT107" s="163"/>
      <c r="RHU107" s="139"/>
      <c r="RHV107" s="143"/>
      <c r="RHW107" s="163"/>
      <c r="RHX107" s="139"/>
      <c r="RHY107" s="143"/>
      <c r="RHZ107" s="163"/>
      <c r="RIA107" s="191"/>
      <c r="RIB107" s="164"/>
      <c r="RIC107" s="163"/>
      <c r="RIE107" s="165"/>
      <c r="RIG107" s="139"/>
      <c r="RII107" s="190"/>
      <c r="RIJ107" s="141"/>
      <c r="RIK107" s="139"/>
      <c r="RIL107" s="163"/>
      <c r="RIM107" s="163"/>
      <c r="RIN107" s="139"/>
      <c r="RIO107" s="143"/>
      <c r="RIP107" s="163"/>
      <c r="RIQ107" s="139"/>
      <c r="RIR107" s="143"/>
      <c r="RIS107" s="163"/>
      <c r="RIT107" s="139"/>
      <c r="RIU107" s="143"/>
      <c r="RIV107" s="163"/>
      <c r="RIW107" s="139"/>
      <c r="RIX107" s="143"/>
      <c r="RIY107" s="163"/>
      <c r="RIZ107" s="191"/>
      <c r="RJA107" s="164"/>
      <c r="RJB107" s="163"/>
      <c r="RJD107" s="165"/>
      <c r="RJF107" s="139"/>
      <c r="RJH107" s="190"/>
      <c r="RJI107" s="141"/>
      <c r="RJJ107" s="139"/>
      <c r="RJK107" s="163"/>
      <c r="RJL107" s="163"/>
      <c r="RJM107" s="139"/>
      <c r="RJN107" s="143"/>
      <c r="RJO107" s="163"/>
      <c r="RJP107" s="139"/>
      <c r="RJQ107" s="143"/>
      <c r="RJR107" s="163"/>
      <c r="RJS107" s="139"/>
      <c r="RJT107" s="143"/>
      <c r="RJU107" s="163"/>
      <c r="RJV107" s="139"/>
      <c r="RJW107" s="143"/>
      <c r="RJX107" s="163"/>
      <c r="RJY107" s="191"/>
      <c r="RJZ107" s="164"/>
      <c r="RKA107" s="163"/>
      <c r="RKC107" s="165"/>
      <c r="RKE107" s="139"/>
      <c r="RKG107" s="190"/>
      <c r="RKH107" s="141"/>
      <c r="RKI107" s="139"/>
      <c r="RKJ107" s="163"/>
      <c r="RKK107" s="163"/>
      <c r="RKL107" s="139"/>
      <c r="RKM107" s="143"/>
      <c r="RKN107" s="163"/>
      <c r="RKO107" s="139"/>
      <c r="RKP107" s="143"/>
      <c r="RKQ107" s="163"/>
      <c r="RKR107" s="139"/>
      <c r="RKS107" s="143"/>
      <c r="RKT107" s="163"/>
      <c r="RKU107" s="139"/>
      <c r="RKV107" s="143"/>
      <c r="RKW107" s="163"/>
      <c r="RKX107" s="191"/>
      <c r="RKY107" s="164"/>
      <c r="RKZ107" s="163"/>
      <c r="RLB107" s="165"/>
      <c r="RLD107" s="139"/>
      <c r="RLF107" s="190"/>
      <c r="RLG107" s="141"/>
      <c r="RLH107" s="139"/>
      <c r="RLI107" s="163"/>
      <c r="RLJ107" s="163"/>
      <c r="RLK107" s="139"/>
      <c r="RLL107" s="143"/>
      <c r="RLM107" s="163"/>
      <c r="RLN107" s="139"/>
      <c r="RLO107" s="143"/>
      <c r="RLP107" s="163"/>
      <c r="RLQ107" s="139"/>
      <c r="RLR107" s="143"/>
      <c r="RLS107" s="163"/>
      <c r="RLT107" s="139"/>
      <c r="RLU107" s="143"/>
      <c r="RLV107" s="163"/>
      <c r="RLW107" s="191"/>
      <c r="RLX107" s="164"/>
      <c r="RLY107" s="163"/>
      <c r="RMA107" s="165"/>
      <c r="RMC107" s="139"/>
      <c r="RME107" s="190"/>
      <c r="RMF107" s="141"/>
      <c r="RMG107" s="139"/>
      <c r="RMH107" s="163"/>
      <c r="RMI107" s="163"/>
      <c r="RMJ107" s="139"/>
      <c r="RMK107" s="143"/>
      <c r="RML107" s="163"/>
      <c r="RMM107" s="139"/>
      <c r="RMN107" s="143"/>
      <c r="RMO107" s="163"/>
      <c r="RMP107" s="139"/>
      <c r="RMQ107" s="143"/>
      <c r="RMR107" s="163"/>
      <c r="RMS107" s="139"/>
      <c r="RMT107" s="143"/>
      <c r="RMU107" s="163"/>
      <c r="RMV107" s="191"/>
      <c r="RMW107" s="164"/>
      <c r="RMX107" s="163"/>
      <c r="RMZ107" s="165"/>
      <c r="RNB107" s="139"/>
      <c r="RND107" s="190"/>
      <c r="RNE107" s="141"/>
      <c r="RNF107" s="139"/>
      <c r="RNG107" s="163"/>
      <c r="RNH107" s="163"/>
      <c r="RNI107" s="139"/>
      <c r="RNJ107" s="143"/>
      <c r="RNK107" s="163"/>
      <c r="RNL107" s="139"/>
      <c r="RNM107" s="143"/>
      <c r="RNN107" s="163"/>
      <c r="RNO107" s="139"/>
      <c r="RNP107" s="143"/>
      <c r="RNQ107" s="163"/>
      <c r="RNR107" s="139"/>
      <c r="RNS107" s="143"/>
      <c r="RNT107" s="163"/>
      <c r="RNU107" s="191"/>
      <c r="RNV107" s="164"/>
      <c r="RNW107" s="163"/>
      <c r="RNY107" s="165"/>
      <c r="ROA107" s="139"/>
      <c r="ROC107" s="190"/>
      <c r="ROD107" s="141"/>
      <c r="ROE107" s="139"/>
      <c r="ROF107" s="163"/>
      <c r="ROG107" s="163"/>
      <c r="ROH107" s="139"/>
      <c r="ROI107" s="143"/>
      <c r="ROJ107" s="163"/>
      <c r="ROK107" s="139"/>
      <c r="ROL107" s="143"/>
      <c r="ROM107" s="163"/>
      <c r="RON107" s="139"/>
      <c r="ROO107" s="143"/>
      <c r="ROP107" s="163"/>
      <c r="ROQ107" s="139"/>
      <c r="ROR107" s="143"/>
      <c r="ROS107" s="163"/>
      <c r="ROT107" s="191"/>
      <c r="ROU107" s="164"/>
      <c r="ROV107" s="163"/>
      <c r="ROX107" s="165"/>
      <c r="ROZ107" s="139"/>
      <c r="RPB107" s="190"/>
      <c r="RPC107" s="141"/>
      <c r="RPD107" s="139"/>
      <c r="RPE107" s="163"/>
      <c r="RPF107" s="163"/>
      <c r="RPG107" s="139"/>
      <c r="RPH107" s="143"/>
      <c r="RPI107" s="163"/>
      <c r="RPJ107" s="139"/>
      <c r="RPK107" s="143"/>
      <c r="RPL107" s="163"/>
      <c r="RPM107" s="139"/>
      <c r="RPN107" s="143"/>
      <c r="RPO107" s="163"/>
      <c r="RPP107" s="139"/>
      <c r="RPQ107" s="143"/>
      <c r="RPR107" s="163"/>
      <c r="RPS107" s="191"/>
      <c r="RPT107" s="164"/>
      <c r="RPU107" s="163"/>
      <c r="RPW107" s="165"/>
      <c r="RPY107" s="139"/>
      <c r="RQA107" s="190"/>
      <c r="RQB107" s="141"/>
      <c r="RQC107" s="139"/>
      <c r="RQD107" s="163"/>
      <c r="RQE107" s="163"/>
      <c r="RQF107" s="139"/>
      <c r="RQG107" s="143"/>
      <c r="RQH107" s="163"/>
      <c r="RQI107" s="139"/>
      <c r="RQJ107" s="143"/>
      <c r="RQK107" s="163"/>
      <c r="RQL107" s="139"/>
      <c r="RQM107" s="143"/>
      <c r="RQN107" s="163"/>
      <c r="RQO107" s="139"/>
      <c r="RQP107" s="143"/>
      <c r="RQQ107" s="163"/>
      <c r="RQR107" s="191"/>
      <c r="RQS107" s="164"/>
      <c r="RQT107" s="163"/>
      <c r="RQV107" s="165"/>
      <c r="RQX107" s="139"/>
      <c r="RQZ107" s="190"/>
      <c r="RRA107" s="141"/>
      <c r="RRB107" s="139"/>
      <c r="RRC107" s="163"/>
      <c r="RRD107" s="163"/>
      <c r="RRE107" s="139"/>
      <c r="RRF107" s="143"/>
      <c r="RRG107" s="163"/>
      <c r="RRH107" s="139"/>
      <c r="RRI107" s="143"/>
      <c r="RRJ107" s="163"/>
      <c r="RRK107" s="139"/>
      <c r="RRL107" s="143"/>
      <c r="RRM107" s="163"/>
      <c r="RRN107" s="139"/>
      <c r="RRO107" s="143"/>
      <c r="RRP107" s="163"/>
      <c r="RRQ107" s="191"/>
      <c r="RRR107" s="164"/>
      <c r="RRS107" s="163"/>
      <c r="RRU107" s="165"/>
      <c r="RRW107" s="139"/>
      <c r="RRY107" s="190"/>
      <c r="RRZ107" s="141"/>
      <c r="RSA107" s="139"/>
      <c r="RSB107" s="163"/>
      <c r="RSC107" s="163"/>
      <c r="RSD107" s="139"/>
      <c r="RSE107" s="143"/>
      <c r="RSF107" s="163"/>
      <c r="RSG107" s="139"/>
      <c r="RSH107" s="143"/>
      <c r="RSI107" s="163"/>
      <c r="RSJ107" s="139"/>
      <c r="RSK107" s="143"/>
      <c r="RSL107" s="163"/>
      <c r="RSM107" s="139"/>
      <c r="RSN107" s="143"/>
      <c r="RSO107" s="163"/>
      <c r="RSP107" s="191"/>
      <c r="RSQ107" s="164"/>
      <c r="RSR107" s="163"/>
      <c r="RST107" s="165"/>
      <c r="RSV107" s="139"/>
      <c r="RSX107" s="190"/>
      <c r="RSY107" s="141"/>
      <c r="RSZ107" s="139"/>
      <c r="RTA107" s="163"/>
      <c r="RTB107" s="163"/>
      <c r="RTC107" s="139"/>
      <c r="RTD107" s="143"/>
      <c r="RTE107" s="163"/>
      <c r="RTF107" s="139"/>
      <c r="RTG107" s="143"/>
      <c r="RTH107" s="163"/>
      <c r="RTI107" s="139"/>
      <c r="RTJ107" s="143"/>
      <c r="RTK107" s="163"/>
      <c r="RTL107" s="139"/>
      <c r="RTM107" s="143"/>
      <c r="RTN107" s="163"/>
      <c r="RTO107" s="191"/>
      <c r="RTP107" s="164"/>
      <c r="RTQ107" s="163"/>
      <c r="RTS107" s="165"/>
      <c r="RTU107" s="139"/>
      <c r="RTW107" s="190"/>
      <c r="RTX107" s="141"/>
      <c r="RTY107" s="139"/>
      <c r="RTZ107" s="163"/>
      <c r="RUA107" s="163"/>
      <c r="RUB107" s="139"/>
      <c r="RUC107" s="143"/>
      <c r="RUD107" s="163"/>
      <c r="RUE107" s="139"/>
      <c r="RUF107" s="143"/>
      <c r="RUG107" s="163"/>
      <c r="RUH107" s="139"/>
      <c r="RUI107" s="143"/>
      <c r="RUJ107" s="163"/>
      <c r="RUK107" s="139"/>
      <c r="RUL107" s="143"/>
      <c r="RUM107" s="163"/>
      <c r="RUN107" s="191"/>
      <c r="RUO107" s="164"/>
      <c r="RUP107" s="163"/>
      <c r="RUR107" s="165"/>
      <c r="RUT107" s="139"/>
      <c r="RUV107" s="190"/>
      <c r="RUW107" s="141"/>
      <c r="RUX107" s="139"/>
      <c r="RUY107" s="163"/>
      <c r="RUZ107" s="163"/>
      <c r="RVA107" s="139"/>
      <c r="RVB107" s="143"/>
      <c r="RVC107" s="163"/>
      <c r="RVD107" s="139"/>
      <c r="RVE107" s="143"/>
      <c r="RVF107" s="163"/>
      <c r="RVG107" s="139"/>
      <c r="RVH107" s="143"/>
      <c r="RVI107" s="163"/>
      <c r="RVJ107" s="139"/>
      <c r="RVK107" s="143"/>
      <c r="RVL107" s="163"/>
      <c r="RVM107" s="191"/>
      <c r="RVN107" s="164"/>
      <c r="RVO107" s="163"/>
      <c r="RVQ107" s="165"/>
      <c r="RVS107" s="139"/>
      <c r="RVU107" s="190"/>
      <c r="RVV107" s="141"/>
      <c r="RVW107" s="139"/>
      <c r="RVX107" s="163"/>
      <c r="RVY107" s="163"/>
      <c r="RVZ107" s="139"/>
      <c r="RWA107" s="143"/>
      <c r="RWB107" s="163"/>
      <c r="RWC107" s="139"/>
      <c r="RWD107" s="143"/>
      <c r="RWE107" s="163"/>
      <c r="RWF107" s="139"/>
      <c r="RWG107" s="143"/>
      <c r="RWH107" s="163"/>
      <c r="RWI107" s="139"/>
      <c r="RWJ107" s="143"/>
      <c r="RWK107" s="163"/>
      <c r="RWL107" s="191"/>
      <c r="RWM107" s="164"/>
      <c r="RWN107" s="163"/>
      <c r="RWP107" s="165"/>
      <c r="RWR107" s="139"/>
      <c r="RWT107" s="190"/>
      <c r="RWU107" s="141"/>
      <c r="RWV107" s="139"/>
      <c r="RWW107" s="163"/>
      <c r="RWX107" s="163"/>
      <c r="RWY107" s="139"/>
      <c r="RWZ107" s="143"/>
      <c r="RXA107" s="163"/>
      <c r="RXB107" s="139"/>
      <c r="RXC107" s="143"/>
      <c r="RXD107" s="163"/>
      <c r="RXE107" s="139"/>
      <c r="RXF107" s="143"/>
      <c r="RXG107" s="163"/>
      <c r="RXH107" s="139"/>
      <c r="RXI107" s="143"/>
      <c r="RXJ107" s="163"/>
      <c r="RXK107" s="191"/>
      <c r="RXL107" s="164"/>
      <c r="RXM107" s="163"/>
      <c r="RXO107" s="165"/>
      <c r="RXQ107" s="139"/>
      <c r="RXS107" s="190"/>
      <c r="RXT107" s="141"/>
      <c r="RXU107" s="139"/>
      <c r="RXV107" s="163"/>
      <c r="RXW107" s="163"/>
      <c r="RXX107" s="139"/>
      <c r="RXY107" s="143"/>
      <c r="RXZ107" s="163"/>
      <c r="RYA107" s="139"/>
      <c r="RYB107" s="143"/>
      <c r="RYC107" s="163"/>
      <c r="RYD107" s="139"/>
      <c r="RYE107" s="143"/>
      <c r="RYF107" s="163"/>
      <c r="RYG107" s="139"/>
      <c r="RYH107" s="143"/>
      <c r="RYI107" s="163"/>
      <c r="RYJ107" s="191"/>
      <c r="RYK107" s="164"/>
      <c r="RYL107" s="163"/>
      <c r="RYN107" s="165"/>
      <c r="RYP107" s="139"/>
      <c r="RYR107" s="190"/>
      <c r="RYS107" s="141"/>
      <c r="RYT107" s="139"/>
      <c r="RYU107" s="163"/>
      <c r="RYV107" s="163"/>
      <c r="RYW107" s="139"/>
      <c r="RYX107" s="143"/>
      <c r="RYY107" s="163"/>
      <c r="RYZ107" s="139"/>
      <c r="RZA107" s="143"/>
      <c r="RZB107" s="163"/>
      <c r="RZC107" s="139"/>
      <c r="RZD107" s="143"/>
      <c r="RZE107" s="163"/>
      <c r="RZF107" s="139"/>
      <c r="RZG107" s="143"/>
      <c r="RZH107" s="163"/>
      <c r="RZI107" s="191"/>
      <c r="RZJ107" s="164"/>
      <c r="RZK107" s="163"/>
      <c r="RZM107" s="165"/>
      <c r="RZO107" s="139"/>
      <c r="RZQ107" s="190"/>
      <c r="RZR107" s="141"/>
      <c r="RZS107" s="139"/>
      <c r="RZT107" s="163"/>
      <c r="RZU107" s="163"/>
      <c r="RZV107" s="139"/>
      <c r="RZW107" s="143"/>
      <c r="RZX107" s="163"/>
      <c r="RZY107" s="139"/>
      <c r="RZZ107" s="143"/>
      <c r="SAA107" s="163"/>
      <c r="SAB107" s="139"/>
      <c r="SAC107" s="143"/>
      <c r="SAD107" s="163"/>
      <c r="SAE107" s="139"/>
      <c r="SAF107" s="143"/>
      <c r="SAG107" s="163"/>
      <c r="SAH107" s="191"/>
      <c r="SAI107" s="164"/>
      <c r="SAJ107" s="163"/>
      <c r="SAL107" s="165"/>
      <c r="SAN107" s="139"/>
      <c r="SAP107" s="190"/>
      <c r="SAQ107" s="141"/>
      <c r="SAR107" s="139"/>
      <c r="SAS107" s="163"/>
      <c r="SAT107" s="163"/>
      <c r="SAU107" s="139"/>
      <c r="SAV107" s="143"/>
      <c r="SAW107" s="163"/>
      <c r="SAX107" s="139"/>
      <c r="SAY107" s="143"/>
      <c r="SAZ107" s="163"/>
      <c r="SBA107" s="139"/>
      <c r="SBB107" s="143"/>
      <c r="SBC107" s="163"/>
      <c r="SBD107" s="139"/>
      <c r="SBE107" s="143"/>
      <c r="SBF107" s="163"/>
      <c r="SBG107" s="191"/>
      <c r="SBH107" s="164"/>
      <c r="SBI107" s="163"/>
      <c r="SBK107" s="165"/>
      <c r="SBM107" s="139"/>
      <c r="SBO107" s="190"/>
      <c r="SBP107" s="141"/>
      <c r="SBQ107" s="139"/>
      <c r="SBR107" s="163"/>
      <c r="SBS107" s="163"/>
      <c r="SBT107" s="139"/>
      <c r="SBU107" s="143"/>
      <c r="SBV107" s="163"/>
      <c r="SBW107" s="139"/>
      <c r="SBX107" s="143"/>
      <c r="SBY107" s="163"/>
      <c r="SBZ107" s="139"/>
      <c r="SCA107" s="143"/>
      <c r="SCB107" s="163"/>
      <c r="SCC107" s="139"/>
      <c r="SCD107" s="143"/>
      <c r="SCE107" s="163"/>
      <c r="SCF107" s="191"/>
      <c r="SCG107" s="164"/>
      <c r="SCH107" s="163"/>
      <c r="SCJ107" s="165"/>
      <c r="SCL107" s="139"/>
      <c r="SCN107" s="190"/>
      <c r="SCO107" s="141"/>
      <c r="SCP107" s="139"/>
      <c r="SCQ107" s="163"/>
      <c r="SCR107" s="163"/>
      <c r="SCS107" s="139"/>
      <c r="SCT107" s="143"/>
      <c r="SCU107" s="163"/>
      <c r="SCV107" s="139"/>
      <c r="SCW107" s="143"/>
      <c r="SCX107" s="163"/>
      <c r="SCY107" s="139"/>
      <c r="SCZ107" s="143"/>
      <c r="SDA107" s="163"/>
      <c r="SDB107" s="139"/>
      <c r="SDC107" s="143"/>
      <c r="SDD107" s="163"/>
      <c r="SDE107" s="191"/>
      <c r="SDF107" s="164"/>
      <c r="SDG107" s="163"/>
      <c r="SDI107" s="165"/>
      <c r="SDK107" s="139"/>
      <c r="SDM107" s="190"/>
      <c r="SDN107" s="141"/>
      <c r="SDO107" s="139"/>
      <c r="SDP107" s="163"/>
      <c r="SDQ107" s="163"/>
      <c r="SDR107" s="139"/>
      <c r="SDS107" s="143"/>
      <c r="SDT107" s="163"/>
      <c r="SDU107" s="139"/>
      <c r="SDV107" s="143"/>
      <c r="SDW107" s="163"/>
      <c r="SDX107" s="139"/>
      <c r="SDY107" s="143"/>
      <c r="SDZ107" s="163"/>
      <c r="SEA107" s="139"/>
      <c r="SEB107" s="143"/>
      <c r="SEC107" s="163"/>
      <c r="SED107" s="191"/>
      <c r="SEE107" s="164"/>
      <c r="SEF107" s="163"/>
      <c r="SEH107" s="165"/>
      <c r="SEJ107" s="139"/>
      <c r="SEL107" s="190"/>
      <c r="SEM107" s="141"/>
      <c r="SEN107" s="139"/>
      <c r="SEO107" s="163"/>
      <c r="SEP107" s="163"/>
      <c r="SEQ107" s="139"/>
      <c r="SER107" s="143"/>
      <c r="SES107" s="163"/>
      <c r="SET107" s="139"/>
      <c r="SEU107" s="143"/>
      <c r="SEV107" s="163"/>
      <c r="SEW107" s="139"/>
      <c r="SEX107" s="143"/>
      <c r="SEY107" s="163"/>
      <c r="SEZ107" s="139"/>
      <c r="SFA107" s="143"/>
      <c r="SFB107" s="163"/>
      <c r="SFC107" s="191"/>
      <c r="SFD107" s="164"/>
      <c r="SFE107" s="163"/>
      <c r="SFG107" s="165"/>
      <c r="SFI107" s="139"/>
      <c r="SFK107" s="190"/>
      <c r="SFL107" s="141"/>
      <c r="SFM107" s="139"/>
      <c r="SFN107" s="163"/>
      <c r="SFO107" s="163"/>
      <c r="SFP107" s="139"/>
      <c r="SFQ107" s="143"/>
      <c r="SFR107" s="163"/>
      <c r="SFS107" s="139"/>
      <c r="SFT107" s="143"/>
      <c r="SFU107" s="163"/>
      <c r="SFV107" s="139"/>
      <c r="SFW107" s="143"/>
      <c r="SFX107" s="163"/>
      <c r="SFY107" s="139"/>
      <c r="SFZ107" s="143"/>
      <c r="SGA107" s="163"/>
      <c r="SGB107" s="191"/>
      <c r="SGC107" s="164"/>
      <c r="SGD107" s="163"/>
      <c r="SGF107" s="165"/>
      <c r="SGH107" s="139"/>
      <c r="SGJ107" s="190"/>
      <c r="SGK107" s="141"/>
      <c r="SGL107" s="139"/>
      <c r="SGM107" s="163"/>
      <c r="SGN107" s="163"/>
      <c r="SGO107" s="139"/>
      <c r="SGP107" s="143"/>
      <c r="SGQ107" s="163"/>
      <c r="SGR107" s="139"/>
      <c r="SGS107" s="143"/>
      <c r="SGT107" s="163"/>
      <c r="SGU107" s="139"/>
      <c r="SGV107" s="143"/>
      <c r="SGW107" s="163"/>
      <c r="SGX107" s="139"/>
      <c r="SGY107" s="143"/>
      <c r="SGZ107" s="163"/>
      <c r="SHA107" s="191"/>
      <c r="SHB107" s="164"/>
      <c r="SHC107" s="163"/>
      <c r="SHE107" s="165"/>
      <c r="SHG107" s="139"/>
      <c r="SHI107" s="190"/>
      <c r="SHJ107" s="141"/>
      <c r="SHK107" s="139"/>
      <c r="SHL107" s="163"/>
      <c r="SHM107" s="163"/>
      <c r="SHN107" s="139"/>
      <c r="SHO107" s="143"/>
      <c r="SHP107" s="163"/>
      <c r="SHQ107" s="139"/>
      <c r="SHR107" s="143"/>
      <c r="SHS107" s="163"/>
      <c r="SHT107" s="139"/>
      <c r="SHU107" s="143"/>
      <c r="SHV107" s="163"/>
      <c r="SHW107" s="139"/>
      <c r="SHX107" s="143"/>
      <c r="SHY107" s="163"/>
      <c r="SHZ107" s="191"/>
      <c r="SIA107" s="164"/>
      <c r="SIB107" s="163"/>
      <c r="SID107" s="165"/>
      <c r="SIF107" s="139"/>
      <c r="SIH107" s="190"/>
      <c r="SII107" s="141"/>
      <c r="SIJ107" s="139"/>
      <c r="SIK107" s="163"/>
      <c r="SIL107" s="163"/>
      <c r="SIM107" s="139"/>
      <c r="SIN107" s="143"/>
      <c r="SIO107" s="163"/>
      <c r="SIP107" s="139"/>
      <c r="SIQ107" s="143"/>
      <c r="SIR107" s="163"/>
      <c r="SIS107" s="139"/>
      <c r="SIT107" s="143"/>
      <c r="SIU107" s="163"/>
      <c r="SIV107" s="139"/>
      <c r="SIW107" s="143"/>
      <c r="SIX107" s="163"/>
      <c r="SIY107" s="191"/>
      <c r="SIZ107" s="164"/>
      <c r="SJA107" s="163"/>
      <c r="SJC107" s="165"/>
      <c r="SJE107" s="139"/>
      <c r="SJG107" s="190"/>
      <c r="SJH107" s="141"/>
      <c r="SJI107" s="139"/>
      <c r="SJJ107" s="163"/>
      <c r="SJK107" s="163"/>
      <c r="SJL107" s="139"/>
      <c r="SJM107" s="143"/>
      <c r="SJN107" s="163"/>
      <c r="SJO107" s="139"/>
      <c r="SJP107" s="143"/>
      <c r="SJQ107" s="163"/>
      <c r="SJR107" s="139"/>
      <c r="SJS107" s="143"/>
      <c r="SJT107" s="163"/>
      <c r="SJU107" s="139"/>
      <c r="SJV107" s="143"/>
      <c r="SJW107" s="163"/>
      <c r="SJX107" s="191"/>
      <c r="SJY107" s="164"/>
      <c r="SJZ107" s="163"/>
      <c r="SKB107" s="165"/>
      <c r="SKD107" s="139"/>
      <c r="SKF107" s="190"/>
      <c r="SKG107" s="141"/>
      <c r="SKH107" s="139"/>
      <c r="SKI107" s="163"/>
      <c r="SKJ107" s="163"/>
      <c r="SKK107" s="139"/>
      <c r="SKL107" s="143"/>
      <c r="SKM107" s="163"/>
      <c r="SKN107" s="139"/>
      <c r="SKO107" s="143"/>
      <c r="SKP107" s="163"/>
      <c r="SKQ107" s="139"/>
      <c r="SKR107" s="143"/>
      <c r="SKS107" s="163"/>
      <c r="SKT107" s="139"/>
      <c r="SKU107" s="143"/>
      <c r="SKV107" s="163"/>
      <c r="SKW107" s="191"/>
      <c r="SKX107" s="164"/>
      <c r="SKY107" s="163"/>
      <c r="SLA107" s="165"/>
      <c r="SLC107" s="139"/>
      <c r="SLE107" s="190"/>
      <c r="SLF107" s="141"/>
      <c r="SLG107" s="139"/>
      <c r="SLH107" s="163"/>
      <c r="SLI107" s="163"/>
      <c r="SLJ107" s="139"/>
      <c r="SLK107" s="143"/>
      <c r="SLL107" s="163"/>
      <c r="SLM107" s="139"/>
      <c r="SLN107" s="143"/>
      <c r="SLO107" s="163"/>
      <c r="SLP107" s="139"/>
      <c r="SLQ107" s="143"/>
      <c r="SLR107" s="163"/>
      <c r="SLS107" s="139"/>
      <c r="SLT107" s="143"/>
      <c r="SLU107" s="163"/>
      <c r="SLV107" s="191"/>
      <c r="SLW107" s="164"/>
      <c r="SLX107" s="163"/>
      <c r="SLZ107" s="165"/>
      <c r="SMB107" s="139"/>
      <c r="SMD107" s="190"/>
      <c r="SME107" s="141"/>
      <c r="SMF107" s="139"/>
      <c r="SMG107" s="163"/>
      <c r="SMH107" s="163"/>
      <c r="SMI107" s="139"/>
      <c r="SMJ107" s="143"/>
      <c r="SMK107" s="163"/>
      <c r="SML107" s="139"/>
      <c r="SMM107" s="143"/>
      <c r="SMN107" s="163"/>
      <c r="SMO107" s="139"/>
      <c r="SMP107" s="143"/>
      <c r="SMQ107" s="163"/>
      <c r="SMR107" s="139"/>
      <c r="SMS107" s="143"/>
      <c r="SMT107" s="163"/>
      <c r="SMU107" s="191"/>
      <c r="SMV107" s="164"/>
      <c r="SMW107" s="163"/>
      <c r="SMY107" s="165"/>
      <c r="SNA107" s="139"/>
      <c r="SNC107" s="190"/>
      <c r="SND107" s="141"/>
      <c r="SNE107" s="139"/>
      <c r="SNF107" s="163"/>
      <c r="SNG107" s="163"/>
      <c r="SNH107" s="139"/>
      <c r="SNI107" s="143"/>
      <c r="SNJ107" s="163"/>
      <c r="SNK107" s="139"/>
      <c r="SNL107" s="143"/>
      <c r="SNM107" s="163"/>
      <c r="SNN107" s="139"/>
      <c r="SNO107" s="143"/>
      <c r="SNP107" s="163"/>
      <c r="SNQ107" s="139"/>
      <c r="SNR107" s="143"/>
      <c r="SNS107" s="163"/>
      <c r="SNT107" s="191"/>
      <c r="SNU107" s="164"/>
      <c r="SNV107" s="163"/>
      <c r="SNX107" s="165"/>
      <c r="SNZ107" s="139"/>
      <c r="SOB107" s="190"/>
      <c r="SOC107" s="141"/>
      <c r="SOD107" s="139"/>
      <c r="SOE107" s="163"/>
      <c r="SOF107" s="163"/>
      <c r="SOG107" s="139"/>
      <c r="SOH107" s="143"/>
      <c r="SOI107" s="163"/>
      <c r="SOJ107" s="139"/>
      <c r="SOK107" s="143"/>
      <c r="SOL107" s="163"/>
      <c r="SOM107" s="139"/>
      <c r="SON107" s="143"/>
      <c r="SOO107" s="163"/>
      <c r="SOP107" s="139"/>
      <c r="SOQ107" s="143"/>
      <c r="SOR107" s="163"/>
      <c r="SOS107" s="191"/>
      <c r="SOT107" s="164"/>
      <c r="SOU107" s="163"/>
      <c r="SOW107" s="165"/>
      <c r="SOY107" s="139"/>
      <c r="SPA107" s="190"/>
      <c r="SPB107" s="141"/>
      <c r="SPC107" s="139"/>
      <c r="SPD107" s="163"/>
      <c r="SPE107" s="163"/>
      <c r="SPF107" s="139"/>
      <c r="SPG107" s="143"/>
      <c r="SPH107" s="163"/>
      <c r="SPI107" s="139"/>
      <c r="SPJ107" s="143"/>
      <c r="SPK107" s="163"/>
      <c r="SPL107" s="139"/>
      <c r="SPM107" s="143"/>
      <c r="SPN107" s="163"/>
      <c r="SPO107" s="139"/>
      <c r="SPP107" s="143"/>
      <c r="SPQ107" s="163"/>
      <c r="SPR107" s="191"/>
      <c r="SPS107" s="164"/>
      <c r="SPT107" s="163"/>
      <c r="SPV107" s="165"/>
      <c r="SPX107" s="139"/>
      <c r="SPZ107" s="190"/>
      <c r="SQA107" s="141"/>
      <c r="SQB107" s="139"/>
      <c r="SQC107" s="163"/>
      <c r="SQD107" s="163"/>
      <c r="SQE107" s="139"/>
      <c r="SQF107" s="143"/>
      <c r="SQG107" s="163"/>
      <c r="SQH107" s="139"/>
      <c r="SQI107" s="143"/>
      <c r="SQJ107" s="163"/>
      <c r="SQK107" s="139"/>
      <c r="SQL107" s="143"/>
      <c r="SQM107" s="163"/>
      <c r="SQN107" s="139"/>
      <c r="SQO107" s="143"/>
      <c r="SQP107" s="163"/>
      <c r="SQQ107" s="191"/>
      <c r="SQR107" s="164"/>
      <c r="SQS107" s="163"/>
      <c r="SQU107" s="165"/>
      <c r="SQW107" s="139"/>
      <c r="SQY107" s="190"/>
      <c r="SQZ107" s="141"/>
      <c r="SRA107" s="139"/>
      <c r="SRB107" s="163"/>
      <c r="SRC107" s="163"/>
      <c r="SRD107" s="139"/>
      <c r="SRE107" s="143"/>
      <c r="SRF107" s="163"/>
      <c r="SRG107" s="139"/>
      <c r="SRH107" s="143"/>
      <c r="SRI107" s="163"/>
      <c r="SRJ107" s="139"/>
      <c r="SRK107" s="143"/>
      <c r="SRL107" s="163"/>
      <c r="SRM107" s="139"/>
      <c r="SRN107" s="143"/>
      <c r="SRO107" s="163"/>
      <c r="SRP107" s="191"/>
      <c r="SRQ107" s="164"/>
      <c r="SRR107" s="163"/>
      <c r="SRT107" s="165"/>
      <c r="SRV107" s="139"/>
      <c r="SRX107" s="190"/>
      <c r="SRY107" s="141"/>
      <c r="SRZ107" s="139"/>
      <c r="SSA107" s="163"/>
      <c r="SSB107" s="163"/>
      <c r="SSC107" s="139"/>
      <c r="SSD107" s="143"/>
      <c r="SSE107" s="163"/>
      <c r="SSF107" s="139"/>
      <c r="SSG107" s="143"/>
      <c r="SSH107" s="163"/>
      <c r="SSI107" s="139"/>
      <c r="SSJ107" s="143"/>
      <c r="SSK107" s="163"/>
      <c r="SSL107" s="139"/>
      <c r="SSM107" s="143"/>
      <c r="SSN107" s="163"/>
      <c r="SSO107" s="191"/>
      <c r="SSP107" s="164"/>
      <c r="SSQ107" s="163"/>
      <c r="SSS107" s="165"/>
      <c r="SSU107" s="139"/>
      <c r="SSW107" s="190"/>
      <c r="SSX107" s="141"/>
      <c r="SSY107" s="139"/>
      <c r="SSZ107" s="163"/>
      <c r="STA107" s="163"/>
      <c r="STB107" s="139"/>
      <c r="STC107" s="143"/>
      <c r="STD107" s="163"/>
      <c r="STE107" s="139"/>
      <c r="STF107" s="143"/>
      <c r="STG107" s="163"/>
      <c r="STH107" s="139"/>
      <c r="STI107" s="143"/>
      <c r="STJ107" s="163"/>
      <c r="STK107" s="139"/>
      <c r="STL107" s="143"/>
      <c r="STM107" s="163"/>
      <c r="STN107" s="191"/>
      <c r="STO107" s="164"/>
      <c r="STP107" s="163"/>
      <c r="STR107" s="165"/>
      <c r="STT107" s="139"/>
      <c r="STV107" s="190"/>
      <c r="STW107" s="141"/>
      <c r="STX107" s="139"/>
      <c r="STY107" s="163"/>
      <c r="STZ107" s="163"/>
      <c r="SUA107" s="139"/>
      <c r="SUB107" s="143"/>
      <c r="SUC107" s="163"/>
      <c r="SUD107" s="139"/>
      <c r="SUE107" s="143"/>
      <c r="SUF107" s="163"/>
      <c r="SUG107" s="139"/>
      <c r="SUH107" s="143"/>
      <c r="SUI107" s="163"/>
      <c r="SUJ107" s="139"/>
      <c r="SUK107" s="143"/>
      <c r="SUL107" s="163"/>
      <c r="SUM107" s="191"/>
      <c r="SUN107" s="164"/>
      <c r="SUO107" s="163"/>
      <c r="SUQ107" s="165"/>
      <c r="SUS107" s="139"/>
      <c r="SUU107" s="190"/>
      <c r="SUV107" s="141"/>
      <c r="SUW107" s="139"/>
      <c r="SUX107" s="163"/>
      <c r="SUY107" s="163"/>
      <c r="SUZ107" s="139"/>
      <c r="SVA107" s="143"/>
      <c r="SVB107" s="163"/>
      <c r="SVC107" s="139"/>
      <c r="SVD107" s="143"/>
      <c r="SVE107" s="163"/>
      <c r="SVF107" s="139"/>
      <c r="SVG107" s="143"/>
      <c r="SVH107" s="163"/>
      <c r="SVI107" s="139"/>
      <c r="SVJ107" s="143"/>
      <c r="SVK107" s="163"/>
      <c r="SVL107" s="191"/>
      <c r="SVM107" s="164"/>
      <c r="SVN107" s="163"/>
      <c r="SVP107" s="165"/>
      <c r="SVR107" s="139"/>
      <c r="SVT107" s="190"/>
      <c r="SVU107" s="141"/>
      <c r="SVV107" s="139"/>
      <c r="SVW107" s="163"/>
      <c r="SVX107" s="163"/>
      <c r="SVY107" s="139"/>
      <c r="SVZ107" s="143"/>
      <c r="SWA107" s="163"/>
      <c r="SWB107" s="139"/>
      <c r="SWC107" s="143"/>
      <c r="SWD107" s="163"/>
      <c r="SWE107" s="139"/>
      <c r="SWF107" s="143"/>
      <c r="SWG107" s="163"/>
      <c r="SWH107" s="139"/>
      <c r="SWI107" s="143"/>
      <c r="SWJ107" s="163"/>
      <c r="SWK107" s="191"/>
      <c r="SWL107" s="164"/>
      <c r="SWM107" s="163"/>
      <c r="SWO107" s="165"/>
      <c r="SWQ107" s="139"/>
      <c r="SWS107" s="190"/>
      <c r="SWT107" s="141"/>
      <c r="SWU107" s="139"/>
      <c r="SWV107" s="163"/>
      <c r="SWW107" s="163"/>
      <c r="SWX107" s="139"/>
      <c r="SWY107" s="143"/>
      <c r="SWZ107" s="163"/>
      <c r="SXA107" s="139"/>
      <c r="SXB107" s="143"/>
      <c r="SXC107" s="163"/>
      <c r="SXD107" s="139"/>
      <c r="SXE107" s="143"/>
      <c r="SXF107" s="163"/>
      <c r="SXG107" s="139"/>
      <c r="SXH107" s="143"/>
      <c r="SXI107" s="163"/>
      <c r="SXJ107" s="191"/>
      <c r="SXK107" s="164"/>
      <c r="SXL107" s="163"/>
      <c r="SXN107" s="165"/>
      <c r="SXP107" s="139"/>
      <c r="SXR107" s="190"/>
      <c r="SXS107" s="141"/>
      <c r="SXT107" s="139"/>
      <c r="SXU107" s="163"/>
      <c r="SXV107" s="163"/>
      <c r="SXW107" s="139"/>
      <c r="SXX107" s="143"/>
      <c r="SXY107" s="163"/>
      <c r="SXZ107" s="139"/>
      <c r="SYA107" s="143"/>
      <c r="SYB107" s="163"/>
      <c r="SYC107" s="139"/>
      <c r="SYD107" s="143"/>
      <c r="SYE107" s="163"/>
      <c r="SYF107" s="139"/>
      <c r="SYG107" s="143"/>
      <c r="SYH107" s="163"/>
      <c r="SYI107" s="191"/>
      <c r="SYJ107" s="164"/>
      <c r="SYK107" s="163"/>
      <c r="SYM107" s="165"/>
      <c r="SYO107" s="139"/>
      <c r="SYQ107" s="190"/>
      <c r="SYR107" s="141"/>
      <c r="SYS107" s="139"/>
      <c r="SYT107" s="163"/>
      <c r="SYU107" s="163"/>
      <c r="SYV107" s="139"/>
      <c r="SYW107" s="143"/>
      <c r="SYX107" s="163"/>
      <c r="SYY107" s="139"/>
      <c r="SYZ107" s="143"/>
      <c r="SZA107" s="163"/>
      <c r="SZB107" s="139"/>
      <c r="SZC107" s="143"/>
      <c r="SZD107" s="163"/>
      <c r="SZE107" s="139"/>
      <c r="SZF107" s="143"/>
      <c r="SZG107" s="163"/>
      <c r="SZH107" s="191"/>
      <c r="SZI107" s="164"/>
      <c r="SZJ107" s="163"/>
      <c r="SZL107" s="165"/>
      <c r="SZN107" s="139"/>
      <c r="SZP107" s="190"/>
      <c r="SZQ107" s="141"/>
      <c r="SZR107" s="139"/>
      <c r="SZS107" s="163"/>
      <c r="SZT107" s="163"/>
      <c r="SZU107" s="139"/>
      <c r="SZV107" s="143"/>
      <c r="SZW107" s="163"/>
      <c r="SZX107" s="139"/>
      <c r="SZY107" s="143"/>
      <c r="SZZ107" s="163"/>
      <c r="TAA107" s="139"/>
      <c r="TAB107" s="143"/>
      <c r="TAC107" s="163"/>
      <c r="TAD107" s="139"/>
      <c r="TAE107" s="143"/>
      <c r="TAF107" s="163"/>
      <c r="TAG107" s="191"/>
      <c r="TAH107" s="164"/>
      <c r="TAI107" s="163"/>
      <c r="TAK107" s="165"/>
      <c r="TAM107" s="139"/>
      <c r="TAO107" s="190"/>
      <c r="TAP107" s="141"/>
      <c r="TAQ107" s="139"/>
      <c r="TAR107" s="163"/>
      <c r="TAS107" s="163"/>
      <c r="TAT107" s="139"/>
      <c r="TAU107" s="143"/>
      <c r="TAV107" s="163"/>
      <c r="TAW107" s="139"/>
      <c r="TAX107" s="143"/>
      <c r="TAY107" s="163"/>
      <c r="TAZ107" s="139"/>
      <c r="TBA107" s="143"/>
      <c r="TBB107" s="163"/>
      <c r="TBC107" s="139"/>
      <c r="TBD107" s="143"/>
      <c r="TBE107" s="163"/>
      <c r="TBF107" s="191"/>
      <c r="TBG107" s="164"/>
      <c r="TBH107" s="163"/>
      <c r="TBJ107" s="165"/>
      <c r="TBL107" s="139"/>
      <c r="TBN107" s="190"/>
      <c r="TBO107" s="141"/>
      <c r="TBP107" s="139"/>
      <c r="TBQ107" s="163"/>
      <c r="TBR107" s="163"/>
      <c r="TBS107" s="139"/>
      <c r="TBT107" s="143"/>
      <c r="TBU107" s="163"/>
      <c r="TBV107" s="139"/>
      <c r="TBW107" s="143"/>
      <c r="TBX107" s="163"/>
      <c r="TBY107" s="139"/>
      <c r="TBZ107" s="143"/>
      <c r="TCA107" s="163"/>
      <c r="TCB107" s="139"/>
      <c r="TCC107" s="143"/>
      <c r="TCD107" s="163"/>
      <c r="TCE107" s="191"/>
      <c r="TCF107" s="164"/>
      <c r="TCG107" s="163"/>
      <c r="TCI107" s="165"/>
      <c r="TCK107" s="139"/>
      <c r="TCM107" s="190"/>
      <c r="TCN107" s="141"/>
      <c r="TCO107" s="139"/>
      <c r="TCP107" s="163"/>
      <c r="TCQ107" s="163"/>
      <c r="TCR107" s="139"/>
      <c r="TCS107" s="143"/>
      <c r="TCT107" s="163"/>
      <c r="TCU107" s="139"/>
      <c r="TCV107" s="143"/>
      <c r="TCW107" s="163"/>
      <c r="TCX107" s="139"/>
      <c r="TCY107" s="143"/>
      <c r="TCZ107" s="163"/>
      <c r="TDA107" s="139"/>
      <c r="TDB107" s="143"/>
      <c r="TDC107" s="163"/>
      <c r="TDD107" s="191"/>
      <c r="TDE107" s="164"/>
      <c r="TDF107" s="163"/>
      <c r="TDH107" s="165"/>
      <c r="TDJ107" s="139"/>
      <c r="TDL107" s="190"/>
      <c r="TDM107" s="141"/>
      <c r="TDN107" s="139"/>
      <c r="TDO107" s="163"/>
      <c r="TDP107" s="163"/>
      <c r="TDQ107" s="139"/>
      <c r="TDR107" s="143"/>
      <c r="TDS107" s="163"/>
      <c r="TDT107" s="139"/>
      <c r="TDU107" s="143"/>
      <c r="TDV107" s="163"/>
      <c r="TDW107" s="139"/>
      <c r="TDX107" s="143"/>
      <c r="TDY107" s="163"/>
      <c r="TDZ107" s="139"/>
      <c r="TEA107" s="143"/>
      <c r="TEB107" s="163"/>
      <c r="TEC107" s="191"/>
      <c r="TED107" s="164"/>
      <c r="TEE107" s="163"/>
      <c r="TEG107" s="165"/>
      <c r="TEI107" s="139"/>
      <c r="TEK107" s="190"/>
      <c r="TEL107" s="141"/>
      <c r="TEM107" s="139"/>
      <c r="TEN107" s="163"/>
      <c r="TEO107" s="163"/>
      <c r="TEP107" s="139"/>
      <c r="TEQ107" s="143"/>
      <c r="TER107" s="163"/>
      <c r="TES107" s="139"/>
      <c r="TET107" s="143"/>
      <c r="TEU107" s="163"/>
      <c r="TEV107" s="139"/>
      <c r="TEW107" s="143"/>
      <c r="TEX107" s="163"/>
      <c r="TEY107" s="139"/>
      <c r="TEZ107" s="143"/>
      <c r="TFA107" s="163"/>
      <c r="TFB107" s="191"/>
      <c r="TFC107" s="164"/>
      <c r="TFD107" s="163"/>
      <c r="TFF107" s="165"/>
      <c r="TFH107" s="139"/>
      <c r="TFJ107" s="190"/>
      <c r="TFK107" s="141"/>
      <c r="TFL107" s="139"/>
      <c r="TFM107" s="163"/>
      <c r="TFN107" s="163"/>
      <c r="TFO107" s="139"/>
      <c r="TFP107" s="143"/>
      <c r="TFQ107" s="163"/>
      <c r="TFR107" s="139"/>
      <c r="TFS107" s="143"/>
      <c r="TFT107" s="163"/>
      <c r="TFU107" s="139"/>
      <c r="TFV107" s="143"/>
      <c r="TFW107" s="163"/>
      <c r="TFX107" s="139"/>
      <c r="TFY107" s="143"/>
      <c r="TFZ107" s="163"/>
      <c r="TGA107" s="191"/>
      <c r="TGB107" s="164"/>
      <c r="TGC107" s="163"/>
      <c r="TGE107" s="165"/>
      <c r="TGG107" s="139"/>
      <c r="TGI107" s="190"/>
      <c r="TGJ107" s="141"/>
      <c r="TGK107" s="139"/>
      <c r="TGL107" s="163"/>
      <c r="TGM107" s="163"/>
      <c r="TGN107" s="139"/>
      <c r="TGO107" s="143"/>
      <c r="TGP107" s="163"/>
      <c r="TGQ107" s="139"/>
      <c r="TGR107" s="143"/>
      <c r="TGS107" s="163"/>
      <c r="TGT107" s="139"/>
      <c r="TGU107" s="143"/>
      <c r="TGV107" s="163"/>
      <c r="TGW107" s="139"/>
      <c r="TGX107" s="143"/>
      <c r="TGY107" s="163"/>
      <c r="TGZ107" s="191"/>
      <c r="THA107" s="164"/>
      <c r="THB107" s="163"/>
      <c r="THD107" s="165"/>
      <c r="THF107" s="139"/>
      <c r="THH107" s="190"/>
      <c r="THI107" s="141"/>
      <c r="THJ107" s="139"/>
      <c r="THK107" s="163"/>
      <c r="THL107" s="163"/>
      <c r="THM107" s="139"/>
      <c r="THN107" s="143"/>
      <c r="THO107" s="163"/>
      <c r="THP107" s="139"/>
      <c r="THQ107" s="143"/>
      <c r="THR107" s="163"/>
      <c r="THS107" s="139"/>
      <c r="THT107" s="143"/>
      <c r="THU107" s="163"/>
      <c r="THV107" s="139"/>
      <c r="THW107" s="143"/>
      <c r="THX107" s="163"/>
      <c r="THY107" s="191"/>
      <c r="THZ107" s="164"/>
      <c r="TIA107" s="163"/>
      <c r="TIC107" s="165"/>
      <c r="TIE107" s="139"/>
      <c r="TIG107" s="190"/>
      <c r="TIH107" s="141"/>
      <c r="TII107" s="139"/>
      <c r="TIJ107" s="163"/>
      <c r="TIK107" s="163"/>
      <c r="TIL107" s="139"/>
      <c r="TIM107" s="143"/>
      <c r="TIN107" s="163"/>
      <c r="TIO107" s="139"/>
      <c r="TIP107" s="143"/>
      <c r="TIQ107" s="163"/>
      <c r="TIR107" s="139"/>
      <c r="TIS107" s="143"/>
      <c r="TIT107" s="163"/>
      <c r="TIU107" s="139"/>
      <c r="TIV107" s="143"/>
      <c r="TIW107" s="163"/>
      <c r="TIX107" s="191"/>
      <c r="TIY107" s="164"/>
      <c r="TIZ107" s="163"/>
      <c r="TJB107" s="165"/>
      <c r="TJD107" s="139"/>
      <c r="TJF107" s="190"/>
      <c r="TJG107" s="141"/>
      <c r="TJH107" s="139"/>
      <c r="TJI107" s="163"/>
      <c r="TJJ107" s="163"/>
      <c r="TJK107" s="139"/>
      <c r="TJL107" s="143"/>
      <c r="TJM107" s="163"/>
      <c r="TJN107" s="139"/>
      <c r="TJO107" s="143"/>
      <c r="TJP107" s="163"/>
      <c r="TJQ107" s="139"/>
      <c r="TJR107" s="143"/>
      <c r="TJS107" s="163"/>
      <c r="TJT107" s="139"/>
      <c r="TJU107" s="143"/>
      <c r="TJV107" s="163"/>
      <c r="TJW107" s="191"/>
      <c r="TJX107" s="164"/>
      <c r="TJY107" s="163"/>
      <c r="TKA107" s="165"/>
      <c r="TKC107" s="139"/>
      <c r="TKE107" s="190"/>
      <c r="TKF107" s="141"/>
      <c r="TKG107" s="139"/>
      <c r="TKH107" s="163"/>
      <c r="TKI107" s="163"/>
      <c r="TKJ107" s="139"/>
      <c r="TKK107" s="143"/>
      <c r="TKL107" s="163"/>
      <c r="TKM107" s="139"/>
      <c r="TKN107" s="143"/>
      <c r="TKO107" s="163"/>
      <c r="TKP107" s="139"/>
      <c r="TKQ107" s="143"/>
      <c r="TKR107" s="163"/>
      <c r="TKS107" s="139"/>
      <c r="TKT107" s="143"/>
      <c r="TKU107" s="163"/>
      <c r="TKV107" s="191"/>
      <c r="TKW107" s="164"/>
      <c r="TKX107" s="163"/>
      <c r="TKZ107" s="165"/>
      <c r="TLB107" s="139"/>
      <c r="TLD107" s="190"/>
      <c r="TLE107" s="141"/>
      <c r="TLF107" s="139"/>
      <c r="TLG107" s="163"/>
      <c r="TLH107" s="163"/>
      <c r="TLI107" s="139"/>
      <c r="TLJ107" s="143"/>
      <c r="TLK107" s="163"/>
      <c r="TLL107" s="139"/>
      <c r="TLM107" s="143"/>
      <c r="TLN107" s="163"/>
      <c r="TLO107" s="139"/>
      <c r="TLP107" s="143"/>
      <c r="TLQ107" s="163"/>
      <c r="TLR107" s="139"/>
      <c r="TLS107" s="143"/>
      <c r="TLT107" s="163"/>
      <c r="TLU107" s="191"/>
      <c r="TLV107" s="164"/>
      <c r="TLW107" s="163"/>
      <c r="TLY107" s="165"/>
      <c r="TMA107" s="139"/>
      <c r="TMC107" s="190"/>
      <c r="TMD107" s="141"/>
      <c r="TME107" s="139"/>
      <c r="TMF107" s="163"/>
      <c r="TMG107" s="163"/>
      <c r="TMH107" s="139"/>
      <c r="TMI107" s="143"/>
      <c r="TMJ107" s="163"/>
      <c r="TMK107" s="139"/>
      <c r="TML107" s="143"/>
      <c r="TMM107" s="163"/>
      <c r="TMN107" s="139"/>
      <c r="TMO107" s="143"/>
      <c r="TMP107" s="163"/>
      <c r="TMQ107" s="139"/>
      <c r="TMR107" s="143"/>
      <c r="TMS107" s="163"/>
      <c r="TMT107" s="191"/>
      <c r="TMU107" s="164"/>
      <c r="TMV107" s="163"/>
      <c r="TMX107" s="165"/>
      <c r="TMZ107" s="139"/>
      <c r="TNB107" s="190"/>
      <c r="TNC107" s="141"/>
      <c r="TND107" s="139"/>
      <c r="TNE107" s="163"/>
      <c r="TNF107" s="163"/>
      <c r="TNG107" s="139"/>
      <c r="TNH107" s="143"/>
      <c r="TNI107" s="163"/>
      <c r="TNJ107" s="139"/>
      <c r="TNK107" s="143"/>
      <c r="TNL107" s="163"/>
      <c r="TNM107" s="139"/>
      <c r="TNN107" s="143"/>
      <c r="TNO107" s="163"/>
      <c r="TNP107" s="139"/>
      <c r="TNQ107" s="143"/>
      <c r="TNR107" s="163"/>
      <c r="TNS107" s="191"/>
      <c r="TNT107" s="164"/>
      <c r="TNU107" s="163"/>
      <c r="TNW107" s="165"/>
      <c r="TNY107" s="139"/>
      <c r="TOA107" s="190"/>
      <c r="TOB107" s="141"/>
      <c r="TOC107" s="139"/>
      <c r="TOD107" s="163"/>
      <c r="TOE107" s="163"/>
      <c r="TOF107" s="139"/>
      <c r="TOG107" s="143"/>
      <c r="TOH107" s="163"/>
      <c r="TOI107" s="139"/>
      <c r="TOJ107" s="143"/>
      <c r="TOK107" s="163"/>
      <c r="TOL107" s="139"/>
      <c r="TOM107" s="143"/>
      <c r="TON107" s="163"/>
      <c r="TOO107" s="139"/>
      <c r="TOP107" s="143"/>
      <c r="TOQ107" s="163"/>
      <c r="TOR107" s="191"/>
      <c r="TOS107" s="164"/>
      <c r="TOT107" s="163"/>
      <c r="TOV107" s="165"/>
      <c r="TOX107" s="139"/>
      <c r="TOZ107" s="190"/>
      <c r="TPA107" s="141"/>
      <c r="TPB107" s="139"/>
      <c r="TPC107" s="163"/>
      <c r="TPD107" s="163"/>
      <c r="TPE107" s="139"/>
      <c r="TPF107" s="143"/>
      <c r="TPG107" s="163"/>
      <c r="TPH107" s="139"/>
      <c r="TPI107" s="143"/>
      <c r="TPJ107" s="163"/>
      <c r="TPK107" s="139"/>
      <c r="TPL107" s="143"/>
      <c r="TPM107" s="163"/>
      <c r="TPN107" s="139"/>
      <c r="TPO107" s="143"/>
      <c r="TPP107" s="163"/>
      <c r="TPQ107" s="191"/>
      <c r="TPR107" s="164"/>
      <c r="TPS107" s="163"/>
      <c r="TPU107" s="165"/>
      <c r="TPW107" s="139"/>
      <c r="TPY107" s="190"/>
      <c r="TPZ107" s="141"/>
      <c r="TQA107" s="139"/>
      <c r="TQB107" s="163"/>
      <c r="TQC107" s="163"/>
      <c r="TQD107" s="139"/>
      <c r="TQE107" s="143"/>
      <c r="TQF107" s="163"/>
      <c r="TQG107" s="139"/>
      <c r="TQH107" s="143"/>
      <c r="TQI107" s="163"/>
      <c r="TQJ107" s="139"/>
      <c r="TQK107" s="143"/>
      <c r="TQL107" s="163"/>
      <c r="TQM107" s="139"/>
      <c r="TQN107" s="143"/>
      <c r="TQO107" s="163"/>
      <c r="TQP107" s="191"/>
      <c r="TQQ107" s="164"/>
      <c r="TQR107" s="163"/>
      <c r="TQT107" s="165"/>
      <c r="TQV107" s="139"/>
      <c r="TQX107" s="190"/>
      <c r="TQY107" s="141"/>
      <c r="TQZ107" s="139"/>
      <c r="TRA107" s="163"/>
      <c r="TRB107" s="163"/>
      <c r="TRC107" s="139"/>
      <c r="TRD107" s="143"/>
      <c r="TRE107" s="163"/>
      <c r="TRF107" s="139"/>
      <c r="TRG107" s="143"/>
      <c r="TRH107" s="163"/>
      <c r="TRI107" s="139"/>
      <c r="TRJ107" s="143"/>
      <c r="TRK107" s="163"/>
      <c r="TRL107" s="139"/>
      <c r="TRM107" s="143"/>
      <c r="TRN107" s="163"/>
      <c r="TRO107" s="191"/>
      <c r="TRP107" s="164"/>
      <c r="TRQ107" s="163"/>
      <c r="TRS107" s="165"/>
      <c r="TRU107" s="139"/>
      <c r="TRW107" s="190"/>
      <c r="TRX107" s="141"/>
      <c r="TRY107" s="139"/>
      <c r="TRZ107" s="163"/>
      <c r="TSA107" s="163"/>
      <c r="TSB107" s="139"/>
      <c r="TSC107" s="143"/>
      <c r="TSD107" s="163"/>
      <c r="TSE107" s="139"/>
      <c r="TSF107" s="143"/>
      <c r="TSG107" s="163"/>
      <c r="TSH107" s="139"/>
      <c r="TSI107" s="143"/>
      <c r="TSJ107" s="163"/>
      <c r="TSK107" s="139"/>
      <c r="TSL107" s="143"/>
      <c r="TSM107" s="163"/>
      <c r="TSN107" s="191"/>
      <c r="TSO107" s="164"/>
      <c r="TSP107" s="163"/>
      <c r="TSR107" s="165"/>
      <c r="TST107" s="139"/>
      <c r="TSV107" s="190"/>
      <c r="TSW107" s="141"/>
      <c r="TSX107" s="139"/>
      <c r="TSY107" s="163"/>
      <c r="TSZ107" s="163"/>
      <c r="TTA107" s="139"/>
      <c r="TTB107" s="143"/>
      <c r="TTC107" s="163"/>
      <c r="TTD107" s="139"/>
      <c r="TTE107" s="143"/>
      <c r="TTF107" s="163"/>
      <c r="TTG107" s="139"/>
      <c r="TTH107" s="143"/>
      <c r="TTI107" s="163"/>
      <c r="TTJ107" s="139"/>
      <c r="TTK107" s="143"/>
      <c r="TTL107" s="163"/>
      <c r="TTM107" s="191"/>
      <c r="TTN107" s="164"/>
      <c r="TTO107" s="163"/>
      <c r="TTQ107" s="165"/>
      <c r="TTS107" s="139"/>
      <c r="TTU107" s="190"/>
      <c r="TTV107" s="141"/>
      <c r="TTW107" s="139"/>
      <c r="TTX107" s="163"/>
      <c r="TTY107" s="163"/>
      <c r="TTZ107" s="139"/>
      <c r="TUA107" s="143"/>
      <c r="TUB107" s="163"/>
      <c r="TUC107" s="139"/>
      <c r="TUD107" s="143"/>
      <c r="TUE107" s="163"/>
      <c r="TUF107" s="139"/>
      <c r="TUG107" s="143"/>
      <c r="TUH107" s="163"/>
      <c r="TUI107" s="139"/>
      <c r="TUJ107" s="143"/>
      <c r="TUK107" s="163"/>
      <c r="TUL107" s="191"/>
      <c r="TUM107" s="164"/>
      <c r="TUN107" s="163"/>
      <c r="TUP107" s="165"/>
      <c r="TUR107" s="139"/>
      <c r="TUT107" s="190"/>
      <c r="TUU107" s="141"/>
      <c r="TUV107" s="139"/>
      <c r="TUW107" s="163"/>
      <c r="TUX107" s="163"/>
      <c r="TUY107" s="139"/>
      <c r="TUZ107" s="143"/>
      <c r="TVA107" s="163"/>
      <c r="TVB107" s="139"/>
      <c r="TVC107" s="143"/>
      <c r="TVD107" s="163"/>
      <c r="TVE107" s="139"/>
      <c r="TVF107" s="143"/>
      <c r="TVG107" s="163"/>
      <c r="TVH107" s="139"/>
      <c r="TVI107" s="143"/>
      <c r="TVJ107" s="163"/>
      <c r="TVK107" s="191"/>
      <c r="TVL107" s="164"/>
      <c r="TVM107" s="163"/>
      <c r="TVO107" s="165"/>
      <c r="TVQ107" s="139"/>
      <c r="TVS107" s="190"/>
      <c r="TVT107" s="141"/>
      <c r="TVU107" s="139"/>
      <c r="TVV107" s="163"/>
      <c r="TVW107" s="163"/>
      <c r="TVX107" s="139"/>
      <c r="TVY107" s="143"/>
      <c r="TVZ107" s="163"/>
      <c r="TWA107" s="139"/>
      <c r="TWB107" s="143"/>
      <c r="TWC107" s="163"/>
      <c r="TWD107" s="139"/>
      <c r="TWE107" s="143"/>
      <c r="TWF107" s="163"/>
      <c r="TWG107" s="139"/>
      <c r="TWH107" s="143"/>
      <c r="TWI107" s="163"/>
      <c r="TWJ107" s="191"/>
      <c r="TWK107" s="164"/>
      <c r="TWL107" s="163"/>
      <c r="TWN107" s="165"/>
      <c r="TWP107" s="139"/>
      <c r="TWR107" s="190"/>
      <c r="TWS107" s="141"/>
      <c r="TWT107" s="139"/>
      <c r="TWU107" s="163"/>
      <c r="TWV107" s="163"/>
      <c r="TWW107" s="139"/>
      <c r="TWX107" s="143"/>
      <c r="TWY107" s="163"/>
      <c r="TWZ107" s="139"/>
      <c r="TXA107" s="143"/>
      <c r="TXB107" s="163"/>
      <c r="TXC107" s="139"/>
      <c r="TXD107" s="143"/>
      <c r="TXE107" s="163"/>
      <c r="TXF107" s="139"/>
      <c r="TXG107" s="143"/>
      <c r="TXH107" s="163"/>
      <c r="TXI107" s="191"/>
      <c r="TXJ107" s="164"/>
      <c r="TXK107" s="163"/>
      <c r="TXM107" s="165"/>
      <c r="TXO107" s="139"/>
      <c r="TXQ107" s="190"/>
      <c r="TXR107" s="141"/>
      <c r="TXS107" s="139"/>
      <c r="TXT107" s="163"/>
      <c r="TXU107" s="163"/>
      <c r="TXV107" s="139"/>
      <c r="TXW107" s="143"/>
      <c r="TXX107" s="163"/>
      <c r="TXY107" s="139"/>
      <c r="TXZ107" s="143"/>
      <c r="TYA107" s="163"/>
      <c r="TYB107" s="139"/>
      <c r="TYC107" s="143"/>
      <c r="TYD107" s="163"/>
      <c r="TYE107" s="139"/>
      <c r="TYF107" s="143"/>
      <c r="TYG107" s="163"/>
      <c r="TYH107" s="191"/>
      <c r="TYI107" s="164"/>
      <c r="TYJ107" s="163"/>
      <c r="TYL107" s="165"/>
      <c r="TYN107" s="139"/>
      <c r="TYP107" s="190"/>
      <c r="TYQ107" s="141"/>
      <c r="TYR107" s="139"/>
      <c r="TYS107" s="163"/>
      <c r="TYT107" s="163"/>
      <c r="TYU107" s="139"/>
      <c r="TYV107" s="143"/>
      <c r="TYW107" s="163"/>
      <c r="TYX107" s="139"/>
      <c r="TYY107" s="143"/>
      <c r="TYZ107" s="163"/>
      <c r="TZA107" s="139"/>
      <c r="TZB107" s="143"/>
      <c r="TZC107" s="163"/>
      <c r="TZD107" s="139"/>
      <c r="TZE107" s="143"/>
      <c r="TZF107" s="163"/>
      <c r="TZG107" s="191"/>
      <c r="TZH107" s="164"/>
      <c r="TZI107" s="163"/>
      <c r="TZK107" s="165"/>
      <c r="TZM107" s="139"/>
      <c r="TZO107" s="190"/>
      <c r="TZP107" s="141"/>
      <c r="TZQ107" s="139"/>
      <c r="TZR107" s="163"/>
      <c r="TZS107" s="163"/>
      <c r="TZT107" s="139"/>
      <c r="TZU107" s="143"/>
      <c r="TZV107" s="163"/>
      <c r="TZW107" s="139"/>
      <c r="TZX107" s="143"/>
      <c r="TZY107" s="163"/>
      <c r="TZZ107" s="139"/>
      <c r="UAA107" s="143"/>
      <c r="UAB107" s="163"/>
      <c r="UAC107" s="139"/>
      <c r="UAD107" s="143"/>
      <c r="UAE107" s="163"/>
      <c r="UAF107" s="191"/>
      <c r="UAG107" s="164"/>
      <c r="UAH107" s="163"/>
      <c r="UAJ107" s="165"/>
      <c r="UAL107" s="139"/>
      <c r="UAN107" s="190"/>
      <c r="UAO107" s="141"/>
      <c r="UAP107" s="139"/>
      <c r="UAQ107" s="163"/>
      <c r="UAR107" s="163"/>
      <c r="UAS107" s="139"/>
      <c r="UAT107" s="143"/>
      <c r="UAU107" s="163"/>
      <c r="UAV107" s="139"/>
      <c r="UAW107" s="143"/>
      <c r="UAX107" s="163"/>
      <c r="UAY107" s="139"/>
      <c r="UAZ107" s="143"/>
      <c r="UBA107" s="163"/>
      <c r="UBB107" s="139"/>
      <c r="UBC107" s="143"/>
      <c r="UBD107" s="163"/>
      <c r="UBE107" s="191"/>
      <c r="UBF107" s="164"/>
      <c r="UBG107" s="163"/>
      <c r="UBI107" s="165"/>
      <c r="UBK107" s="139"/>
      <c r="UBM107" s="190"/>
      <c r="UBN107" s="141"/>
      <c r="UBO107" s="139"/>
      <c r="UBP107" s="163"/>
      <c r="UBQ107" s="163"/>
      <c r="UBR107" s="139"/>
      <c r="UBS107" s="143"/>
      <c r="UBT107" s="163"/>
      <c r="UBU107" s="139"/>
      <c r="UBV107" s="143"/>
      <c r="UBW107" s="163"/>
      <c r="UBX107" s="139"/>
      <c r="UBY107" s="143"/>
      <c r="UBZ107" s="163"/>
      <c r="UCA107" s="139"/>
      <c r="UCB107" s="143"/>
      <c r="UCC107" s="163"/>
      <c r="UCD107" s="191"/>
      <c r="UCE107" s="164"/>
      <c r="UCF107" s="163"/>
      <c r="UCH107" s="165"/>
      <c r="UCJ107" s="139"/>
      <c r="UCL107" s="190"/>
      <c r="UCM107" s="141"/>
      <c r="UCN107" s="139"/>
      <c r="UCO107" s="163"/>
      <c r="UCP107" s="163"/>
      <c r="UCQ107" s="139"/>
      <c r="UCR107" s="143"/>
      <c r="UCS107" s="163"/>
      <c r="UCT107" s="139"/>
      <c r="UCU107" s="143"/>
      <c r="UCV107" s="163"/>
      <c r="UCW107" s="139"/>
      <c r="UCX107" s="143"/>
      <c r="UCY107" s="163"/>
      <c r="UCZ107" s="139"/>
      <c r="UDA107" s="143"/>
      <c r="UDB107" s="163"/>
      <c r="UDC107" s="191"/>
      <c r="UDD107" s="164"/>
      <c r="UDE107" s="163"/>
      <c r="UDG107" s="165"/>
      <c r="UDI107" s="139"/>
      <c r="UDK107" s="190"/>
      <c r="UDL107" s="141"/>
      <c r="UDM107" s="139"/>
      <c r="UDN107" s="163"/>
      <c r="UDO107" s="163"/>
      <c r="UDP107" s="139"/>
      <c r="UDQ107" s="143"/>
      <c r="UDR107" s="163"/>
      <c r="UDS107" s="139"/>
      <c r="UDT107" s="143"/>
      <c r="UDU107" s="163"/>
      <c r="UDV107" s="139"/>
      <c r="UDW107" s="143"/>
      <c r="UDX107" s="163"/>
      <c r="UDY107" s="139"/>
      <c r="UDZ107" s="143"/>
      <c r="UEA107" s="163"/>
      <c r="UEB107" s="191"/>
      <c r="UEC107" s="164"/>
      <c r="UED107" s="163"/>
      <c r="UEF107" s="165"/>
      <c r="UEH107" s="139"/>
      <c r="UEJ107" s="190"/>
      <c r="UEK107" s="141"/>
      <c r="UEL107" s="139"/>
      <c r="UEM107" s="163"/>
      <c r="UEN107" s="163"/>
      <c r="UEO107" s="139"/>
      <c r="UEP107" s="143"/>
      <c r="UEQ107" s="163"/>
      <c r="UER107" s="139"/>
      <c r="UES107" s="143"/>
      <c r="UET107" s="163"/>
      <c r="UEU107" s="139"/>
      <c r="UEV107" s="143"/>
      <c r="UEW107" s="163"/>
      <c r="UEX107" s="139"/>
      <c r="UEY107" s="143"/>
      <c r="UEZ107" s="163"/>
      <c r="UFA107" s="191"/>
      <c r="UFB107" s="164"/>
      <c r="UFC107" s="163"/>
      <c r="UFE107" s="165"/>
      <c r="UFG107" s="139"/>
      <c r="UFI107" s="190"/>
      <c r="UFJ107" s="141"/>
      <c r="UFK107" s="139"/>
      <c r="UFL107" s="163"/>
      <c r="UFM107" s="163"/>
      <c r="UFN107" s="139"/>
      <c r="UFO107" s="143"/>
      <c r="UFP107" s="163"/>
      <c r="UFQ107" s="139"/>
      <c r="UFR107" s="143"/>
      <c r="UFS107" s="163"/>
      <c r="UFT107" s="139"/>
      <c r="UFU107" s="143"/>
      <c r="UFV107" s="163"/>
      <c r="UFW107" s="139"/>
      <c r="UFX107" s="143"/>
      <c r="UFY107" s="163"/>
      <c r="UFZ107" s="191"/>
      <c r="UGA107" s="164"/>
      <c r="UGB107" s="163"/>
      <c r="UGD107" s="165"/>
      <c r="UGF107" s="139"/>
      <c r="UGH107" s="190"/>
      <c r="UGI107" s="141"/>
      <c r="UGJ107" s="139"/>
      <c r="UGK107" s="163"/>
      <c r="UGL107" s="163"/>
      <c r="UGM107" s="139"/>
      <c r="UGN107" s="143"/>
      <c r="UGO107" s="163"/>
      <c r="UGP107" s="139"/>
      <c r="UGQ107" s="143"/>
      <c r="UGR107" s="163"/>
      <c r="UGS107" s="139"/>
      <c r="UGT107" s="143"/>
      <c r="UGU107" s="163"/>
      <c r="UGV107" s="139"/>
      <c r="UGW107" s="143"/>
      <c r="UGX107" s="163"/>
      <c r="UGY107" s="191"/>
      <c r="UGZ107" s="164"/>
      <c r="UHA107" s="163"/>
      <c r="UHC107" s="165"/>
      <c r="UHE107" s="139"/>
      <c r="UHG107" s="190"/>
      <c r="UHH107" s="141"/>
      <c r="UHI107" s="139"/>
      <c r="UHJ107" s="163"/>
      <c r="UHK107" s="163"/>
      <c r="UHL107" s="139"/>
      <c r="UHM107" s="143"/>
      <c r="UHN107" s="163"/>
      <c r="UHO107" s="139"/>
      <c r="UHP107" s="143"/>
      <c r="UHQ107" s="163"/>
      <c r="UHR107" s="139"/>
      <c r="UHS107" s="143"/>
      <c r="UHT107" s="163"/>
      <c r="UHU107" s="139"/>
      <c r="UHV107" s="143"/>
      <c r="UHW107" s="163"/>
      <c r="UHX107" s="191"/>
      <c r="UHY107" s="164"/>
      <c r="UHZ107" s="163"/>
      <c r="UIB107" s="165"/>
      <c r="UID107" s="139"/>
      <c r="UIF107" s="190"/>
      <c r="UIG107" s="141"/>
      <c r="UIH107" s="139"/>
      <c r="UII107" s="163"/>
      <c r="UIJ107" s="163"/>
      <c r="UIK107" s="139"/>
      <c r="UIL107" s="143"/>
      <c r="UIM107" s="163"/>
      <c r="UIN107" s="139"/>
      <c r="UIO107" s="143"/>
      <c r="UIP107" s="163"/>
      <c r="UIQ107" s="139"/>
      <c r="UIR107" s="143"/>
      <c r="UIS107" s="163"/>
      <c r="UIT107" s="139"/>
      <c r="UIU107" s="143"/>
      <c r="UIV107" s="163"/>
      <c r="UIW107" s="191"/>
      <c r="UIX107" s="164"/>
      <c r="UIY107" s="163"/>
      <c r="UJA107" s="165"/>
      <c r="UJC107" s="139"/>
      <c r="UJE107" s="190"/>
      <c r="UJF107" s="141"/>
      <c r="UJG107" s="139"/>
      <c r="UJH107" s="163"/>
      <c r="UJI107" s="163"/>
      <c r="UJJ107" s="139"/>
      <c r="UJK107" s="143"/>
      <c r="UJL107" s="163"/>
      <c r="UJM107" s="139"/>
      <c r="UJN107" s="143"/>
      <c r="UJO107" s="163"/>
      <c r="UJP107" s="139"/>
      <c r="UJQ107" s="143"/>
      <c r="UJR107" s="163"/>
      <c r="UJS107" s="139"/>
      <c r="UJT107" s="143"/>
      <c r="UJU107" s="163"/>
      <c r="UJV107" s="191"/>
      <c r="UJW107" s="164"/>
      <c r="UJX107" s="163"/>
      <c r="UJZ107" s="165"/>
      <c r="UKB107" s="139"/>
      <c r="UKD107" s="190"/>
      <c r="UKE107" s="141"/>
      <c r="UKF107" s="139"/>
      <c r="UKG107" s="163"/>
      <c r="UKH107" s="163"/>
      <c r="UKI107" s="139"/>
      <c r="UKJ107" s="143"/>
      <c r="UKK107" s="163"/>
      <c r="UKL107" s="139"/>
      <c r="UKM107" s="143"/>
      <c r="UKN107" s="163"/>
      <c r="UKO107" s="139"/>
      <c r="UKP107" s="143"/>
      <c r="UKQ107" s="163"/>
      <c r="UKR107" s="139"/>
      <c r="UKS107" s="143"/>
      <c r="UKT107" s="163"/>
      <c r="UKU107" s="191"/>
      <c r="UKV107" s="164"/>
      <c r="UKW107" s="163"/>
      <c r="UKY107" s="165"/>
      <c r="ULA107" s="139"/>
      <c r="ULC107" s="190"/>
      <c r="ULD107" s="141"/>
      <c r="ULE107" s="139"/>
      <c r="ULF107" s="163"/>
      <c r="ULG107" s="163"/>
      <c r="ULH107" s="139"/>
      <c r="ULI107" s="143"/>
      <c r="ULJ107" s="163"/>
      <c r="ULK107" s="139"/>
      <c r="ULL107" s="143"/>
      <c r="ULM107" s="163"/>
      <c r="ULN107" s="139"/>
      <c r="ULO107" s="143"/>
      <c r="ULP107" s="163"/>
      <c r="ULQ107" s="139"/>
      <c r="ULR107" s="143"/>
      <c r="ULS107" s="163"/>
      <c r="ULT107" s="191"/>
      <c r="ULU107" s="164"/>
      <c r="ULV107" s="163"/>
      <c r="ULX107" s="165"/>
      <c r="ULZ107" s="139"/>
      <c r="UMB107" s="190"/>
      <c r="UMC107" s="141"/>
      <c r="UMD107" s="139"/>
      <c r="UME107" s="163"/>
      <c r="UMF107" s="163"/>
      <c r="UMG107" s="139"/>
      <c r="UMH107" s="143"/>
      <c r="UMI107" s="163"/>
      <c r="UMJ107" s="139"/>
      <c r="UMK107" s="143"/>
      <c r="UML107" s="163"/>
      <c r="UMM107" s="139"/>
      <c r="UMN107" s="143"/>
      <c r="UMO107" s="163"/>
      <c r="UMP107" s="139"/>
      <c r="UMQ107" s="143"/>
      <c r="UMR107" s="163"/>
      <c r="UMS107" s="191"/>
      <c r="UMT107" s="164"/>
      <c r="UMU107" s="163"/>
      <c r="UMW107" s="165"/>
      <c r="UMY107" s="139"/>
      <c r="UNA107" s="190"/>
      <c r="UNB107" s="141"/>
      <c r="UNC107" s="139"/>
      <c r="UND107" s="163"/>
      <c r="UNE107" s="163"/>
      <c r="UNF107" s="139"/>
      <c r="UNG107" s="143"/>
      <c r="UNH107" s="163"/>
      <c r="UNI107" s="139"/>
      <c r="UNJ107" s="143"/>
      <c r="UNK107" s="163"/>
      <c r="UNL107" s="139"/>
      <c r="UNM107" s="143"/>
      <c r="UNN107" s="163"/>
      <c r="UNO107" s="139"/>
      <c r="UNP107" s="143"/>
      <c r="UNQ107" s="163"/>
      <c r="UNR107" s="191"/>
      <c r="UNS107" s="164"/>
      <c r="UNT107" s="163"/>
      <c r="UNV107" s="165"/>
      <c r="UNX107" s="139"/>
      <c r="UNZ107" s="190"/>
      <c r="UOA107" s="141"/>
      <c r="UOB107" s="139"/>
      <c r="UOC107" s="163"/>
      <c r="UOD107" s="163"/>
      <c r="UOE107" s="139"/>
      <c r="UOF107" s="143"/>
      <c r="UOG107" s="163"/>
      <c r="UOH107" s="139"/>
      <c r="UOI107" s="143"/>
      <c r="UOJ107" s="163"/>
      <c r="UOK107" s="139"/>
      <c r="UOL107" s="143"/>
      <c r="UOM107" s="163"/>
      <c r="UON107" s="139"/>
      <c r="UOO107" s="143"/>
      <c r="UOP107" s="163"/>
      <c r="UOQ107" s="191"/>
      <c r="UOR107" s="164"/>
      <c r="UOS107" s="163"/>
      <c r="UOU107" s="165"/>
      <c r="UOW107" s="139"/>
      <c r="UOY107" s="190"/>
      <c r="UOZ107" s="141"/>
      <c r="UPA107" s="139"/>
      <c r="UPB107" s="163"/>
      <c r="UPC107" s="163"/>
      <c r="UPD107" s="139"/>
      <c r="UPE107" s="143"/>
      <c r="UPF107" s="163"/>
      <c r="UPG107" s="139"/>
      <c r="UPH107" s="143"/>
      <c r="UPI107" s="163"/>
      <c r="UPJ107" s="139"/>
      <c r="UPK107" s="143"/>
      <c r="UPL107" s="163"/>
      <c r="UPM107" s="139"/>
      <c r="UPN107" s="143"/>
      <c r="UPO107" s="163"/>
      <c r="UPP107" s="191"/>
      <c r="UPQ107" s="164"/>
      <c r="UPR107" s="163"/>
      <c r="UPT107" s="165"/>
      <c r="UPV107" s="139"/>
      <c r="UPX107" s="190"/>
      <c r="UPY107" s="141"/>
      <c r="UPZ107" s="139"/>
      <c r="UQA107" s="163"/>
      <c r="UQB107" s="163"/>
      <c r="UQC107" s="139"/>
      <c r="UQD107" s="143"/>
      <c r="UQE107" s="163"/>
      <c r="UQF107" s="139"/>
      <c r="UQG107" s="143"/>
      <c r="UQH107" s="163"/>
      <c r="UQI107" s="139"/>
      <c r="UQJ107" s="143"/>
      <c r="UQK107" s="163"/>
      <c r="UQL107" s="139"/>
      <c r="UQM107" s="143"/>
      <c r="UQN107" s="163"/>
      <c r="UQO107" s="191"/>
      <c r="UQP107" s="164"/>
      <c r="UQQ107" s="163"/>
      <c r="UQS107" s="165"/>
      <c r="UQU107" s="139"/>
      <c r="UQW107" s="190"/>
      <c r="UQX107" s="141"/>
      <c r="UQY107" s="139"/>
      <c r="UQZ107" s="163"/>
      <c r="URA107" s="163"/>
      <c r="URB107" s="139"/>
      <c r="URC107" s="143"/>
      <c r="URD107" s="163"/>
      <c r="URE107" s="139"/>
      <c r="URF107" s="143"/>
      <c r="URG107" s="163"/>
      <c r="URH107" s="139"/>
      <c r="URI107" s="143"/>
      <c r="URJ107" s="163"/>
      <c r="URK107" s="139"/>
      <c r="URL107" s="143"/>
      <c r="URM107" s="163"/>
      <c r="URN107" s="191"/>
      <c r="URO107" s="164"/>
      <c r="URP107" s="163"/>
      <c r="URR107" s="165"/>
      <c r="URT107" s="139"/>
      <c r="URV107" s="190"/>
      <c r="URW107" s="141"/>
      <c r="URX107" s="139"/>
      <c r="URY107" s="163"/>
      <c r="URZ107" s="163"/>
      <c r="USA107" s="139"/>
      <c r="USB107" s="143"/>
      <c r="USC107" s="163"/>
      <c r="USD107" s="139"/>
      <c r="USE107" s="143"/>
      <c r="USF107" s="163"/>
      <c r="USG107" s="139"/>
      <c r="USH107" s="143"/>
      <c r="USI107" s="163"/>
      <c r="USJ107" s="139"/>
      <c r="USK107" s="143"/>
      <c r="USL107" s="163"/>
      <c r="USM107" s="191"/>
      <c r="USN107" s="164"/>
      <c r="USO107" s="163"/>
      <c r="USQ107" s="165"/>
      <c r="USS107" s="139"/>
      <c r="USU107" s="190"/>
      <c r="USV107" s="141"/>
      <c r="USW107" s="139"/>
      <c r="USX107" s="163"/>
      <c r="USY107" s="163"/>
      <c r="USZ107" s="139"/>
      <c r="UTA107" s="143"/>
      <c r="UTB107" s="163"/>
      <c r="UTC107" s="139"/>
      <c r="UTD107" s="143"/>
      <c r="UTE107" s="163"/>
      <c r="UTF107" s="139"/>
      <c r="UTG107" s="143"/>
      <c r="UTH107" s="163"/>
      <c r="UTI107" s="139"/>
      <c r="UTJ107" s="143"/>
      <c r="UTK107" s="163"/>
      <c r="UTL107" s="191"/>
      <c r="UTM107" s="164"/>
      <c r="UTN107" s="163"/>
      <c r="UTP107" s="165"/>
      <c r="UTR107" s="139"/>
      <c r="UTT107" s="190"/>
      <c r="UTU107" s="141"/>
      <c r="UTV107" s="139"/>
      <c r="UTW107" s="163"/>
      <c r="UTX107" s="163"/>
      <c r="UTY107" s="139"/>
      <c r="UTZ107" s="143"/>
      <c r="UUA107" s="163"/>
      <c r="UUB107" s="139"/>
      <c r="UUC107" s="143"/>
      <c r="UUD107" s="163"/>
      <c r="UUE107" s="139"/>
      <c r="UUF107" s="143"/>
      <c r="UUG107" s="163"/>
      <c r="UUH107" s="139"/>
      <c r="UUI107" s="143"/>
      <c r="UUJ107" s="163"/>
      <c r="UUK107" s="191"/>
      <c r="UUL107" s="164"/>
      <c r="UUM107" s="163"/>
      <c r="UUO107" s="165"/>
      <c r="UUQ107" s="139"/>
      <c r="UUS107" s="190"/>
      <c r="UUT107" s="141"/>
      <c r="UUU107" s="139"/>
      <c r="UUV107" s="163"/>
      <c r="UUW107" s="163"/>
      <c r="UUX107" s="139"/>
      <c r="UUY107" s="143"/>
      <c r="UUZ107" s="163"/>
      <c r="UVA107" s="139"/>
      <c r="UVB107" s="143"/>
      <c r="UVC107" s="163"/>
      <c r="UVD107" s="139"/>
      <c r="UVE107" s="143"/>
      <c r="UVF107" s="163"/>
      <c r="UVG107" s="139"/>
      <c r="UVH107" s="143"/>
      <c r="UVI107" s="163"/>
      <c r="UVJ107" s="191"/>
      <c r="UVK107" s="164"/>
      <c r="UVL107" s="163"/>
      <c r="UVN107" s="165"/>
      <c r="UVP107" s="139"/>
      <c r="UVR107" s="190"/>
      <c r="UVS107" s="141"/>
      <c r="UVT107" s="139"/>
      <c r="UVU107" s="163"/>
      <c r="UVV107" s="163"/>
      <c r="UVW107" s="139"/>
      <c r="UVX107" s="143"/>
      <c r="UVY107" s="163"/>
      <c r="UVZ107" s="139"/>
      <c r="UWA107" s="143"/>
      <c r="UWB107" s="163"/>
      <c r="UWC107" s="139"/>
      <c r="UWD107" s="143"/>
      <c r="UWE107" s="163"/>
      <c r="UWF107" s="139"/>
      <c r="UWG107" s="143"/>
      <c r="UWH107" s="163"/>
      <c r="UWI107" s="191"/>
      <c r="UWJ107" s="164"/>
      <c r="UWK107" s="163"/>
      <c r="UWM107" s="165"/>
      <c r="UWO107" s="139"/>
      <c r="UWQ107" s="190"/>
      <c r="UWR107" s="141"/>
      <c r="UWS107" s="139"/>
      <c r="UWT107" s="163"/>
      <c r="UWU107" s="163"/>
      <c r="UWV107" s="139"/>
      <c r="UWW107" s="143"/>
      <c r="UWX107" s="163"/>
      <c r="UWY107" s="139"/>
      <c r="UWZ107" s="143"/>
      <c r="UXA107" s="163"/>
      <c r="UXB107" s="139"/>
      <c r="UXC107" s="143"/>
      <c r="UXD107" s="163"/>
      <c r="UXE107" s="139"/>
      <c r="UXF107" s="143"/>
      <c r="UXG107" s="163"/>
      <c r="UXH107" s="191"/>
      <c r="UXI107" s="164"/>
      <c r="UXJ107" s="163"/>
      <c r="UXL107" s="165"/>
      <c r="UXN107" s="139"/>
      <c r="UXP107" s="190"/>
      <c r="UXQ107" s="141"/>
      <c r="UXR107" s="139"/>
      <c r="UXS107" s="163"/>
      <c r="UXT107" s="163"/>
      <c r="UXU107" s="139"/>
      <c r="UXV107" s="143"/>
      <c r="UXW107" s="163"/>
      <c r="UXX107" s="139"/>
      <c r="UXY107" s="143"/>
      <c r="UXZ107" s="163"/>
      <c r="UYA107" s="139"/>
      <c r="UYB107" s="143"/>
      <c r="UYC107" s="163"/>
      <c r="UYD107" s="139"/>
      <c r="UYE107" s="143"/>
      <c r="UYF107" s="163"/>
      <c r="UYG107" s="191"/>
      <c r="UYH107" s="164"/>
      <c r="UYI107" s="163"/>
      <c r="UYK107" s="165"/>
      <c r="UYM107" s="139"/>
      <c r="UYO107" s="190"/>
      <c r="UYP107" s="141"/>
      <c r="UYQ107" s="139"/>
      <c r="UYR107" s="163"/>
      <c r="UYS107" s="163"/>
      <c r="UYT107" s="139"/>
      <c r="UYU107" s="143"/>
      <c r="UYV107" s="163"/>
      <c r="UYW107" s="139"/>
      <c r="UYX107" s="143"/>
      <c r="UYY107" s="163"/>
      <c r="UYZ107" s="139"/>
      <c r="UZA107" s="143"/>
      <c r="UZB107" s="163"/>
      <c r="UZC107" s="139"/>
      <c r="UZD107" s="143"/>
      <c r="UZE107" s="163"/>
      <c r="UZF107" s="191"/>
      <c r="UZG107" s="164"/>
      <c r="UZH107" s="163"/>
      <c r="UZJ107" s="165"/>
      <c r="UZL107" s="139"/>
      <c r="UZN107" s="190"/>
      <c r="UZO107" s="141"/>
      <c r="UZP107" s="139"/>
      <c r="UZQ107" s="163"/>
      <c r="UZR107" s="163"/>
      <c r="UZS107" s="139"/>
      <c r="UZT107" s="143"/>
      <c r="UZU107" s="163"/>
      <c r="UZV107" s="139"/>
      <c r="UZW107" s="143"/>
      <c r="UZX107" s="163"/>
      <c r="UZY107" s="139"/>
      <c r="UZZ107" s="143"/>
      <c r="VAA107" s="163"/>
      <c r="VAB107" s="139"/>
      <c r="VAC107" s="143"/>
      <c r="VAD107" s="163"/>
      <c r="VAE107" s="191"/>
      <c r="VAF107" s="164"/>
      <c r="VAG107" s="163"/>
      <c r="VAI107" s="165"/>
      <c r="VAK107" s="139"/>
      <c r="VAM107" s="190"/>
      <c r="VAN107" s="141"/>
      <c r="VAO107" s="139"/>
      <c r="VAP107" s="163"/>
      <c r="VAQ107" s="163"/>
      <c r="VAR107" s="139"/>
      <c r="VAS107" s="143"/>
      <c r="VAT107" s="163"/>
      <c r="VAU107" s="139"/>
      <c r="VAV107" s="143"/>
      <c r="VAW107" s="163"/>
      <c r="VAX107" s="139"/>
      <c r="VAY107" s="143"/>
      <c r="VAZ107" s="163"/>
      <c r="VBA107" s="139"/>
      <c r="VBB107" s="143"/>
      <c r="VBC107" s="163"/>
      <c r="VBD107" s="191"/>
      <c r="VBE107" s="164"/>
      <c r="VBF107" s="163"/>
      <c r="VBH107" s="165"/>
      <c r="VBJ107" s="139"/>
      <c r="VBL107" s="190"/>
      <c r="VBM107" s="141"/>
      <c r="VBN107" s="139"/>
      <c r="VBO107" s="163"/>
      <c r="VBP107" s="163"/>
      <c r="VBQ107" s="139"/>
      <c r="VBR107" s="143"/>
      <c r="VBS107" s="163"/>
      <c r="VBT107" s="139"/>
      <c r="VBU107" s="143"/>
      <c r="VBV107" s="163"/>
      <c r="VBW107" s="139"/>
      <c r="VBX107" s="143"/>
      <c r="VBY107" s="163"/>
      <c r="VBZ107" s="139"/>
      <c r="VCA107" s="143"/>
      <c r="VCB107" s="163"/>
      <c r="VCC107" s="191"/>
      <c r="VCD107" s="164"/>
      <c r="VCE107" s="163"/>
      <c r="VCG107" s="165"/>
      <c r="VCI107" s="139"/>
      <c r="VCK107" s="190"/>
      <c r="VCL107" s="141"/>
      <c r="VCM107" s="139"/>
      <c r="VCN107" s="163"/>
      <c r="VCO107" s="163"/>
      <c r="VCP107" s="139"/>
      <c r="VCQ107" s="143"/>
      <c r="VCR107" s="163"/>
      <c r="VCS107" s="139"/>
      <c r="VCT107" s="143"/>
      <c r="VCU107" s="163"/>
      <c r="VCV107" s="139"/>
      <c r="VCW107" s="143"/>
      <c r="VCX107" s="163"/>
      <c r="VCY107" s="139"/>
      <c r="VCZ107" s="143"/>
      <c r="VDA107" s="163"/>
      <c r="VDB107" s="191"/>
      <c r="VDC107" s="164"/>
      <c r="VDD107" s="163"/>
      <c r="VDF107" s="165"/>
      <c r="VDH107" s="139"/>
      <c r="VDJ107" s="190"/>
      <c r="VDK107" s="141"/>
      <c r="VDL107" s="139"/>
      <c r="VDM107" s="163"/>
      <c r="VDN107" s="163"/>
      <c r="VDO107" s="139"/>
      <c r="VDP107" s="143"/>
      <c r="VDQ107" s="163"/>
      <c r="VDR107" s="139"/>
      <c r="VDS107" s="143"/>
      <c r="VDT107" s="163"/>
      <c r="VDU107" s="139"/>
      <c r="VDV107" s="143"/>
      <c r="VDW107" s="163"/>
      <c r="VDX107" s="139"/>
      <c r="VDY107" s="143"/>
      <c r="VDZ107" s="163"/>
      <c r="VEA107" s="191"/>
      <c r="VEB107" s="164"/>
      <c r="VEC107" s="163"/>
      <c r="VEE107" s="165"/>
      <c r="VEG107" s="139"/>
      <c r="VEI107" s="190"/>
      <c r="VEJ107" s="141"/>
      <c r="VEK107" s="139"/>
      <c r="VEL107" s="163"/>
      <c r="VEM107" s="163"/>
      <c r="VEN107" s="139"/>
      <c r="VEO107" s="143"/>
      <c r="VEP107" s="163"/>
      <c r="VEQ107" s="139"/>
      <c r="VER107" s="143"/>
      <c r="VES107" s="163"/>
      <c r="VET107" s="139"/>
      <c r="VEU107" s="143"/>
      <c r="VEV107" s="163"/>
      <c r="VEW107" s="139"/>
      <c r="VEX107" s="143"/>
      <c r="VEY107" s="163"/>
      <c r="VEZ107" s="191"/>
      <c r="VFA107" s="164"/>
      <c r="VFB107" s="163"/>
      <c r="VFD107" s="165"/>
      <c r="VFF107" s="139"/>
      <c r="VFH107" s="190"/>
      <c r="VFI107" s="141"/>
      <c r="VFJ107" s="139"/>
      <c r="VFK107" s="163"/>
      <c r="VFL107" s="163"/>
      <c r="VFM107" s="139"/>
      <c r="VFN107" s="143"/>
      <c r="VFO107" s="163"/>
      <c r="VFP107" s="139"/>
      <c r="VFQ107" s="143"/>
      <c r="VFR107" s="163"/>
      <c r="VFS107" s="139"/>
      <c r="VFT107" s="143"/>
      <c r="VFU107" s="163"/>
      <c r="VFV107" s="139"/>
      <c r="VFW107" s="143"/>
      <c r="VFX107" s="163"/>
      <c r="VFY107" s="191"/>
      <c r="VFZ107" s="164"/>
      <c r="VGA107" s="163"/>
      <c r="VGC107" s="165"/>
      <c r="VGE107" s="139"/>
      <c r="VGG107" s="190"/>
      <c r="VGH107" s="141"/>
      <c r="VGI107" s="139"/>
      <c r="VGJ107" s="163"/>
      <c r="VGK107" s="163"/>
      <c r="VGL107" s="139"/>
      <c r="VGM107" s="143"/>
      <c r="VGN107" s="163"/>
      <c r="VGO107" s="139"/>
      <c r="VGP107" s="143"/>
      <c r="VGQ107" s="163"/>
      <c r="VGR107" s="139"/>
      <c r="VGS107" s="143"/>
      <c r="VGT107" s="163"/>
      <c r="VGU107" s="139"/>
      <c r="VGV107" s="143"/>
      <c r="VGW107" s="163"/>
      <c r="VGX107" s="191"/>
      <c r="VGY107" s="164"/>
      <c r="VGZ107" s="163"/>
      <c r="VHB107" s="165"/>
      <c r="VHD107" s="139"/>
      <c r="VHF107" s="190"/>
      <c r="VHG107" s="141"/>
      <c r="VHH107" s="139"/>
      <c r="VHI107" s="163"/>
      <c r="VHJ107" s="163"/>
      <c r="VHK107" s="139"/>
      <c r="VHL107" s="143"/>
      <c r="VHM107" s="163"/>
      <c r="VHN107" s="139"/>
      <c r="VHO107" s="143"/>
      <c r="VHP107" s="163"/>
      <c r="VHQ107" s="139"/>
      <c r="VHR107" s="143"/>
      <c r="VHS107" s="163"/>
      <c r="VHT107" s="139"/>
      <c r="VHU107" s="143"/>
      <c r="VHV107" s="163"/>
      <c r="VHW107" s="191"/>
      <c r="VHX107" s="164"/>
      <c r="VHY107" s="163"/>
      <c r="VIA107" s="165"/>
      <c r="VIC107" s="139"/>
      <c r="VIE107" s="190"/>
      <c r="VIF107" s="141"/>
      <c r="VIG107" s="139"/>
      <c r="VIH107" s="163"/>
      <c r="VII107" s="163"/>
      <c r="VIJ107" s="139"/>
      <c r="VIK107" s="143"/>
      <c r="VIL107" s="163"/>
      <c r="VIM107" s="139"/>
      <c r="VIN107" s="143"/>
      <c r="VIO107" s="163"/>
      <c r="VIP107" s="139"/>
      <c r="VIQ107" s="143"/>
      <c r="VIR107" s="163"/>
      <c r="VIS107" s="139"/>
      <c r="VIT107" s="143"/>
      <c r="VIU107" s="163"/>
      <c r="VIV107" s="191"/>
      <c r="VIW107" s="164"/>
      <c r="VIX107" s="163"/>
      <c r="VIZ107" s="165"/>
      <c r="VJB107" s="139"/>
      <c r="VJD107" s="190"/>
      <c r="VJE107" s="141"/>
      <c r="VJF107" s="139"/>
      <c r="VJG107" s="163"/>
      <c r="VJH107" s="163"/>
      <c r="VJI107" s="139"/>
      <c r="VJJ107" s="143"/>
      <c r="VJK107" s="163"/>
      <c r="VJL107" s="139"/>
      <c r="VJM107" s="143"/>
      <c r="VJN107" s="163"/>
      <c r="VJO107" s="139"/>
      <c r="VJP107" s="143"/>
      <c r="VJQ107" s="163"/>
      <c r="VJR107" s="139"/>
      <c r="VJS107" s="143"/>
      <c r="VJT107" s="163"/>
      <c r="VJU107" s="191"/>
      <c r="VJV107" s="164"/>
      <c r="VJW107" s="163"/>
      <c r="VJY107" s="165"/>
      <c r="VKA107" s="139"/>
      <c r="VKC107" s="190"/>
      <c r="VKD107" s="141"/>
      <c r="VKE107" s="139"/>
      <c r="VKF107" s="163"/>
      <c r="VKG107" s="163"/>
      <c r="VKH107" s="139"/>
      <c r="VKI107" s="143"/>
      <c r="VKJ107" s="163"/>
      <c r="VKK107" s="139"/>
      <c r="VKL107" s="143"/>
      <c r="VKM107" s="163"/>
      <c r="VKN107" s="139"/>
      <c r="VKO107" s="143"/>
      <c r="VKP107" s="163"/>
      <c r="VKQ107" s="139"/>
      <c r="VKR107" s="143"/>
      <c r="VKS107" s="163"/>
      <c r="VKT107" s="191"/>
      <c r="VKU107" s="164"/>
      <c r="VKV107" s="163"/>
      <c r="VKX107" s="165"/>
      <c r="VKZ107" s="139"/>
      <c r="VLB107" s="190"/>
      <c r="VLC107" s="141"/>
      <c r="VLD107" s="139"/>
      <c r="VLE107" s="163"/>
      <c r="VLF107" s="163"/>
      <c r="VLG107" s="139"/>
      <c r="VLH107" s="143"/>
      <c r="VLI107" s="163"/>
      <c r="VLJ107" s="139"/>
      <c r="VLK107" s="143"/>
      <c r="VLL107" s="163"/>
      <c r="VLM107" s="139"/>
      <c r="VLN107" s="143"/>
      <c r="VLO107" s="163"/>
      <c r="VLP107" s="139"/>
      <c r="VLQ107" s="143"/>
      <c r="VLR107" s="163"/>
      <c r="VLS107" s="191"/>
      <c r="VLT107" s="164"/>
      <c r="VLU107" s="163"/>
      <c r="VLW107" s="165"/>
      <c r="VLY107" s="139"/>
      <c r="VMA107" s="190"/>
      <c r="VMB107" s="141"/>
      <c r="VMC107" s="139"/>
      <c r="VMD107" s="163"/>
      <c r="VME107" s="163"/>
      <c r="VMF107" s="139"/>
      <c r="VMG107" s="143"/>
      <c r="VMH107" s="163"/>
      <c r="VMI107" s="139"/>
      <c r="VMJ107" s="143"/>
      <c r="VMK107" s="163"/>
      <c r="VML107" s="139"/>
      <c r="VMM107" s="143"/>
      <c r="VMN107" s="163"/>
      <c r="VMO107" s="139"/>
      <c r="VMP107" s="143"/>
      <c r="VMQ107" s="163"/>
      <c r="VMR107" s="191"/>
      <c r="VMS107" s="164"/>
      <c r="VMT107" s="163"/>
      <c r="VMV107" s="165"/>
      <c r="VMX107" s="139"/>
      <c r="VMZ107" s="190"/>
      <c r="VNA107" s="141"/>
      <c r="VNB107" s="139"/>
      <c r="VNC107" s="163"/>
      <c r="VND107" s="163"/>
      <c r="VNE107" s="139"/>
      <c r="VNF107" s="143"/>
      <c r="VNG107" s="163"/>
      <c r="VNH107" s="139"/>
      <c r="VNI107" s="143"/>
      <c r="VNJ107" s="163"/>
      <c r="VNK107" s="139"/>
      <c r="VNL107" s="143"/>
      <c r="VNM107" s="163"/>
      <c r="VNN107" s="139"/>
      <c r="VNO107" s="143"/>
      <c r="VNP107" s="163"/>
      <c r="VNQ107" s="191"/>
      <c r="VNR107" s="164"/>
      <c r="VNS107" s="163"/>
      <c r="VNU107" s="165"/>
      <c r="VNW107" s="139"/>
      <c r="VNY107" s="190"/>
      <c r="VNZ107" s="141"/>
      <c r="VOA107" s="139"/>
      <c r="VOB107" s="163"/>
      <c r="VOC107" s="163"/>
      <c r="VOD107" s="139"/>
      <c r="VOE107" s="143"/>
      <c r="VOF107" s="163"/>
      <c r="VOG107" s="139"/>
      <c r="VOH107" s="143"/>
      <c r="VOI107" s="163"/>
      <c r="VOJ107" s="139"/>
      <c r="VOK107" s="143"/>
      <c r="VOL107" s="163"/>
      <c r="VOM107" s="139"/>
      <c r="VON107" s="143"/>
      <c r="VOO107" s="163"/>
      <c r="VOP107" s="191"/>
      <c r="VOQ107" s="164"/>
      <c r="VOR107" s="163"/>
      <c r="VOT107" s="165"/>
      <c r="VOV107" s="139"/>
      <c r="VOX107" s="190"/>
      <c r="VOY107" s="141"/>
      <c r="VOZ107" s="139"/>
      <c r="VPA107" s="163"/>
      <c r="VPB107" s="163"/>
      <c r="VPC107" s="139"/>
      <c r="VPD107" s="143"/>
      <c r="VPE107" s="163"/>
      <c r="VPF107" s="139"/>
      <c r="VPG107" s="143"/>
      <c r="VPH107" s="163"/>
      <c r="VPI107" s="139"/>
      <c r="VPJ107" s="143"/>
      <c r="VPK107" s="163"/>
      <c r="VPL107" s="139"/>
      <c r="VPM107" s="143"/>
      <c r="VPN107" s="163"/>
      <c r="VPO107" s="191"/>
      <c r="VPP107" s="164"/>
      <c r="VPQ107" s="163"/>
      <c r="VPS107" s="165"/>
      <c r="VPU107" s="139"/>
      <c r="VPW107" s="190"/>
      <c r="VPX107" s="141"/>
      <c r="VPY107" s="139"/>
      <c r="VPZ107" s="163"/>
      <c r="VQA107" s="163"/>
      <c r="VQB107" s="139"/>
      <c r="VQC107" s="143"/>
      <c r="VQD107" s="163"/>
      <c r="VQE107" s="139"/>
      <c r="VQF107" s="143"/>
      <c r="VQG107" s="163"/>
      <c r="VQH107" s="139"/>
      <c r="VQI107" s="143"/>
      <c r="VQJ107" s="163"/>
      <c r="VQK107" s="139"/>
      <c r="VQL107" s="143"/>
      <c r="VQM107" s="163"/>
      <c r="VQN107" s="191"/>
      <c r="VQO107" s="164"/>
      <c r="VQP107" s="163"/>
      <c r="VQR107" s="165"/>
      <c r="VQT107" s="139"/>
      <c r="VQV107" s="190"/>
      <c r="VQW107" s="141"/>
      <c r="VQX107" s="139"/>
      <c r="VQY107" s="163"/>
      <c r="VQZ107" s="163"/>
      <c r="VRA107" s="139"/>
      <c r="VRB107" s="143"/>
      <c r="VRC107" s="163"/>
      <c r="VRD107" s="139"/>
      <c r="VRE107" s="143"/>
      <c r="VRF107" s="163"/>
      <c r="VRG107" s="139"/>
      <c r="VRH107" s="143"/>
      <c r="VRI107" s="163"/>
      <c r="VRJ107" s="139"/>
      <c r="VRK107" s="143"/>
      <c r="VRL107" s="163"/>
      <c r="VRM107" s="191"/>
      <c r="VRN107" s="164"/>
      <c r="VRO107" s="163"/>
      <c r="VRQ107" s="165"/>
      <c r="VRS107" s="139"/>
      <c r="VRU107" s="190"/>
      <c r="VRV107" s="141"/>
      <c r="VRW107" s="139"/>
      <c r="VRX107" s="163"/>
      <c r="VRY107" s="163"/>
      <c r="VRZ107" s="139"/>
      <c r="VSA107" s="143"/>
      <c r="VSB107" s="163"/>
      <c r="VSC107" s="139"/>
      <c r="VSD107" s="143"/>
      <c r="VSE107" s="163"/>
      <c r="VSF107" s="139"/>
      <c r="VSG107" s="143"/>
      <c r="VSH107" s="163"/>
      <c r="VSI107" s="139"/>
      <c r="VSJ107" s="143"/>
      <c r="VSK107" s="163"/>
      <c r="VSL107" s="191"/>
      <c r="VSM107" s="164"/>
      <c r="VSN107" s="163"/>
      <c r="VSP107" s="165"/>
      <c r="VSR107" s="139"/>
      <c r="VST107" s="190"/>
      <c r="VSU107" s="141"/>
      <c r="VSV107" s="139"/>
      <c r="VSW107" s="163"/>
      <c r="VSX107" s="163"/>
      <c r="VSY107" s="139"/>
      <c r="VSZ107" s="143"/>
      <c r="VTA107" s="163"/>
      <c r="VTB107" s="139"/>
      <c r="VTC107" s="143"/>
      <c r="VTD107" s="163"/>
      <c r="VTE107" s="139"/>
      <c r="VTF107" s="143"/>
      <c r="VTG107" s="163"/>
      <c r="VTH107" s="139"/>
      <c r="VTI107" s="143"/>
      <c r="VTJ107" s="163"/>
      <c r="VTK107" s="191"/>
      <c r="VTL107" s="164"/>
      <c r="VTM107" s="163"/>
      <c r="VTO107" s="165"/>
      <c r="VTQ107" s="139"/>
      <c r="VTS107" s="190"/>
      <c r="VTT107" s="141"/>
      <c r="VTU107" s="139"/>
      <c r="VTV107" s="163"/>
      <c r="VTW107" s="163"/>
      <c r="VTX107" s="139"/>
      <c r="VTY107" s="143"/>
      <c r="VTZ107" s="163"/>
      <c r="VUA107" s="139"/>
      <c r="VUB107" s="143"/>
      <c r="VUC107" s="163"/>
      <c r="VUD107" s="139"/>
      <c r="VUE107" s="143"/>
      <c r="VUF107" s="163"/>
      <c r="VUG107" s="139"/>
      <c r="VUH107" s="143"/>
      <c r="VUI107" s="163"/>
      <c r="VUJ107" s="191"/>
      <c r="VUK107" s="164"/>
      <c r="VUL107" s="163"/>
      <c r="VUN107" s="165"/>
      <c r="VUP107" s="139"/>
      <c r="VUR107" s="190"/>
      <c r="VUS107" s="141"/>
      <c r="VUT107" s="139"/>
      <c r="VUU107" s="163"/>
      <c r="VUV107" s="163"/>
      <c r="VUW107" s="139"/>
      <c r="VUX107" s="143"/>
      <c r="VUY107" s="163"/>
      <c r="VUZ107" s="139"/>
      <c r="VVA107" s="143"/>
      <c r="VVB107" s="163"/>
      <c r="VVC107" s="139"/>
      <c r="VVD107" s="143"/>
      <c r="VVE107" s="163"/>
      <c r="VVF107" s="139"/>
      <c r="VVG107" s="143"/>
      <c r="VVH107" s="163"/>
      <c r="VVI107" s="191"/>
      <c r="VVJ107" s="164"/>
      <c r="VVK107" s="163"/>
      <c r="VVM107" s="165"/>
      <c r="VVO107" s="139"/>
      <c r="VVQ107" s="190"/>
      <c r="VVR107" s="141"/>
      <c r="VVS107" s="139"/>
      <c r="VVT107" s="163"/>
      <c r="VVU107" s="163"/>
      <c r="VVV107" s="139"/>
      <c r="VVW107" s="143"/>
      <c r="VVX107" s="163"/>
      <c r="VVY107" s="139"/>
      <c r="VVZ107" s="143"/>
      <c r="VWA107" s="163"/>
      <c r="VWB107" s="139"/>
      <c r="VWC107" s="143"/>
      <c r="VWD107" s="163"/>
      <c r="VWE107" s="139"/>
      <c r="VWF107" s="143"/>
      <c r="VWG107" s="163"/>
      <c r="VWH107" s="191"/>
      <c r="VWI107" s="164"/>
      <c r="VWJ107" s="163"/>
      <c r="VWL107" s="165"/>
      <c r="VWN107" s="139"/>
      <c r="VWP107" s="190"/>
      <c r="VWQ107" s="141"/>
      <c r="VWR107" s="139"/>
      <c r="VWS107" s="163"/>
      <c r="VWT107" s="163"/>
      <c r="VWU107" s="139"/>
      <c r="VWV107" s="143"/>
      <c r="VWW107" s="163"/>
      <c r="VWX107" s="139"/>
      <c r="VWY107" s="143"/>
      <c r="VWZ107" s="163"/>
      <c r="VXA107" s="139"/>
      <c r="VXB107" s="143"/>
      <c r="VXC107" s="163"/>
      <c r="VXD107" s="139"/>
      <c r="VXE107" s="143"/>
      <c r="VXF107" s="163"/>
      <c r="VXG107" s="191"/>
      <c r="VXH107" s="164"/>
      <c r="VXI107" s="163"/>
      <c r="VXK107" s="165"/>
      <c r="VXM107" s="139"/>
      <c r="VXO107" s="190"/>
      <c r="VXP107" s="141"/>
      <c r="VXQ107" s="139"/>
      <c r="VXR107" s="163"/>
      <c r="VXS107" s="163"/>
      <c r="VXT107" s="139"/>
      <c r="VXU107" s="143"/>
      <c r="VXV107" s="163"/>
      <c r="VXW107" s="139"/>
      <c r="VXX107" s="143"/>
      <c r="VXY107" s="163"/>
      <c r="VXZ107" s="139"/>
      <c r="VYA107" s="143"/>
      <c r="VYB107" s="163"/>
      <c r="VYC107" s="139"/>
      <c r="VYD107" s="143"/>
      <c r="VYE107" s="163"/>
      <c r="VYF107" s="191"/>
      <c r="VYG107" s="164"/>
      <c r="VYH107" s="163"/>
      <c r="VYJ107" s="165"/>
      <c r="VYL107" s="139"/>
      <c r="VYN107" s="190"/>
      <c r="VYO107" s="141"/>
      <c r="VYP107" s="139"/>
      <c r="VYQ107" s="163"/>
      <c r="VYR107" s="163"/>
      <c r="VYS107" s="139"/>
      <c r="VYT107" s="143"/>
      <c r="VYU107" s="163"/>
      <c r="VYV107" s="139"/>
      <c r="VYW107" s="143"/>
      <c r="VYX107" s="163"/>
      <c r="VYY107" s="139"/>
      <c r="VYZ107" s="143"/>
      <c r="VZA107" s="163"/>
      <c r="VZB107" s="139"/>
      <c r="VZC107" s="143"/>
      <c r="VZD107" s="163"/>
      <c r="VZE107" s="191"/>
      <c r="VZF107" s="164"/>
      <c r="VZG107" s="163"/>
      <c r="VZI107" s="165"/>
      <c r="VZK107" s="139"/>
      <c r="VZM107" s="190"/>
      <c r="VZN107" s="141"/>
      <c r="VZO107" s="139"/>
      <c r="VZP107" s="163"/>
      <c r="VZQ107" s="163"/>
      <c r="VZR107" s="139"/>
      <c r="VZS107" s="143"/>
      <c r="VZT107" s="163"/>
      <c r="VZU107" s="139"/>
      <c r="VZV107" s="143"/>
      <c r="VZW107" s="163"/>
      <c r="VZX107" s="139"/>
      <c r="VZY107" s="143"/>
      <c r="VZZ107" s="163"/>
      <c r="WAA107" s="139"/>
      <c r="WAB107" s="143"/>
      <c r="WAC107" s="163"/>
      <c r="WAD107" s="191"/>
      <c r="WAE107" s="164"/>
      <c r="WAF107" s="163"/>
      <c r="WAH107" s="165"/>
      <c r="WAJ107" s="139"/>
      <c r="WAL107" s="190"/>
      <c r="WAM107" s="141"/>
      <c r="WAN107" s="139"/>
      <c r="WAO107" s="163"/>
      <c r="WAP107" s="163"/>
      <c r="WAQ107" s="139"/>
      <c r="WAR107" s="143"/>
      <c r="WAS107" s="163"/>
      <c r="WAT107" s="139"/>
      <c r="WAU107" s="143"/>
      <c r="WAV107" s="163"/>
      <c r="WAW107" s="139"/>
      <c r="WAX107" s="143"/>
      <c r="WAY107" s="163"/>
      <c r="WAZ107" s="139"/>
      <c r="WBA107" s="143"/>
      <c r="WBB107" s="163"/>
      <c r="WBC107" s="191"/>
      <c r="WBD107" s="164"/>
      <c r="WBE107" s="163"/>
      <c r="WBG107" s="165"/>
      <c r="WBI107" s="139"/>
      <c r="WBK107" s="190"/>
      <c r="WBL107" s="141"/>
      <c r="WBM107" s="139"/>
      <c r="WBN107" s="163"/>
      <c r="WBO107" s="163"/>
      <c r="WBP107" s="139"/>
      <c r="WBQ107" s="143"/>
      <c r="WBR107" s="163"/>
      <c r="WBS107" s="139"/>
      <c r="WBT107" s="143"/>
      <c r="WBU107" s="163"/>
      <c r="WBV107" s="139"/>
      <c r="WBW107" s="143"/>
      <c r="WBX107" s="163"/>
      <c r="WBY107" s="139"/>
      <c r="WBZ107" s="143"/>
      <c r="WCA107" s="163"/>
      <c r="WCB107" s="191"/>
      <c r="WCC107" s="164"/>
      <c r="WCD107" s="163"/>
      <c r="WCF107" s="165"/>
      <c r="WCH107" s="139"/>
      <c r="WCJ107" s="190"/>
      <c r="WCK107" s="141"/>
      <c r="WCL107" s="139"/>
      <c r="WCM107" s="163"/>
      <c r="WCN107" s="163"/>
      <c r="WCO107" s="139"/>
      <c r="WCP107" s="143"/>
      <c r="WCQ107" s="163"/>
      <c r="WCR107" s="139"/>
      <c r="WCS107" s="143"/>
      <c r="WCT107" s="163"/>
      <c r="WCU107" s="139"/>
      <c r="WCV107" s="143"/>
      <c r="WCW107" s="163"/>
      <c r="WCX107" s="139"/>
      <c r="WCY107" s="143"/>
      <c r="WCZ107" s="163"/>
      <c r="WDA107" s="191"/>
      <c r="WDB107" s="164"/>
      <c r="WDC107" s="163"/>
      <c r="WDE107" s="165"/>
      <c r="WDG107" s="139"/>
      <c r="WDI107" s="190"/>
      <c r="WDJ107" s="141"/>
      <c r="WDK107" s="139"/>
      <c r="WDL107" s="163"/>
      <c r="WDM107" s="163"/>
      <c r="WDN107" s="139"/>
      <c r="WDO107" s="143"/>
      <c r="WDP107" s="163"/>
      <c r="WDQ107" s="139"/>
      <c r="WDR107" s="143"/>
      <c r="WDS107" s="163"/>
      <c r="WDT107" s="139"/>
      <c r="WDU107" s="143"/>
      <c r="WDV107" s="163"/>
      <c r="WDW107" s="139"/>
      <c r="WDX107" s="143"/>
      <c r="WDY107" s="163"/>
      <c r="WDZ107" s="191"/>
      <c r="WEA107" s="164"/>
      <c r="WEB107" s="163"/>
      <c r="WED107" s="165"/>
      <c r="WEF107" s="139"/>
      <c r="WEH107" s="190"/>
      <c r="WEI107" s="141"/>
      <c r="WEJ107" s="139"/>
      <c r="WEK107" s="163"/>
      <c r="WEL107" s="163"/>
      <c r="WEM107" s="139"/>
      <c r="WEN107" s="143"/>
      <c r="WEO107" s="163"/>
      <c r="WEP107" s="139"/>
      <c r="WEQ107" s="143"/>
      <c r="WER107" s="163"/>
      <c r="WES107" s="139"/>
      <c r="WET107" s="143"/>
      <c r="WEU107" s="163"/>
      <c r="WEV107" s="139"/>
      <c r="WEW107" s="143"/>
      <c r="WEX107" s="163"/>
      <c r="WEY107" s="191"/>
      <c r="WEZ107" s="164"/>
      <c r="WFA107" s="163"/>
      <c r="WFC107" s="165"/>
      <c r="WFE107" s="139"/>
      <c r="WFG107" s="190"/>
      <c r="WFH107" s="141"/>
      <c r="WFI107" s="139"/>
      <c r="WFJ107" s="163"/>
      <c r="WFK107" s="163"/>
      <c r="WFL107" s="139"/>
      <c r="WFM107" s="143"/>
      <c r="WFN107" s="163"/>
      <c r="WFO107" s="139"/>
      <c r="WFP107" s="143"/>
      <c r="WFQ107" s="163"/>
      <c r="WFR107" s="139"/>
      <c r="WFS107" s="143"/>
      <c r="WFT107" s="163"/>
      <c r="WFU107" s="139"/>
      <c r="WFV107" s="143"/>
      <c r="WFW107" s="163"/>
      <c r="WFX107" s="191"/>
      <c r="WFY107" s="164"/>
      <c r="WFZ107" s="163"/>
      <c r="WGB107" s="165"/>
      <c r="WGD107" s="139"/>
      <c r="WGF107" s="190"/>
      <c r="WGG107" s="141"/>
      <c r="WGH107" s="139"/>
      <c r="WGI107" s="163"/>
      <c r="WGJ107" s="163"/>
      <c r="WGK107" s="139"/>
      <c r="WGL107" s="143"/>
      <c r="WGM107" s="163"/>
      <c r="WGN107" s="139"/>
      <c r="WGO107" s="143"/>
      <c r="WGP107" s="163"/>
      <c r="WGQ107" s="139"/>
      <c r="WGR107" s="143"/>
      <c r="WGS107" s="163"/>
      <c r="WGT107" s="139"/>
      <c r="WGU107" s="143"/>
      <c r="WGV107" s="163"/>
      <c r="WGW107" s="191"/>
      <c r="WGX107" s="164"/>
      <c r="WGY107" s="163"/>
      <c r="WHA107" s="165"/>
      <c r="WHC107" s="139"/>
      <c r="WHE107" s="190"/>
      <c r="WHF107" s="141"/>
      <c r="WHG107" s="139"/>
      <c r="WHH107" s="163"/>
      <c r="WHI107" s="163"/>
      <c r="WHJ107" s="139"/>
      <c r="WHK107" s="143"/>
      <c r="WHL107" s="163"/>
      <c r="WHM107" s="139"/>
      <c r="WHN107" s="143"/>
      <c r="WHO107" s="163"/>
      <c r="WHP107" s="139"/>
      <c r="WHQ107" s="143"/>
      <c r="WHR107" s="163"/>
      <c r="WHS107" s="139"/>
      <c r="WHT107" s="143"/>
      <c r="WHU107" s="163"/>
      <c r="WHV107" s="191"/>
      <c r="WHW107" s="164"/>
      <c r="WHX107" s="163"/>
      <c r="WHZ107" s="165"/>
      <c r="WIB107" s="139"/>
      <c r="WID107" s="190"/>
      <c r="WIE107" s="141"/>
      <c r="WIF107" s="139"/>
      <c r="WIG107" s="163"/>
      <c r="WIH107" s="163"/>
      <c r="WII107" s="139"/>
      <c r="WIJ107" s="143"/>
      <c r="WIK107" s="163"/>
      <c r="WIL107" s="139"/>
      <c r="WIM107" s="143"/>
      <c r="WIN107" s="163"/>
      <c r="WIO107" s="139"/>
      <c r="WIP107" s="143"/>
      <c r="WIQ107" s="163"/>
      <c r="WIR107" s="139"/>
      <c r="WIS107" s="143"/>
      <c r="WIT107" s="163"/>
      <c r="WIU107" s="191"/>
      <c r="WIV107" s="164"/>
      <c r="WIW107" s="163"/>
      <c r="WIY107" s="165"/>
      <c r="WJA107" s="139"/>
      <c r="WJC107" s="190"/>
      <c r="WJD107" s="141"/>
      <c r="WJE107" s="139"/>
      <c r="WJF107" s="163"/>
      <c r="WJG107" s="163"/>
      <c r="WJH107" s="139"/>
      <c r="WJI107" s="143"/>
      <c r="WJJ107" s="163"/>
      <c r="WJK107" s="139"/>
      <c r="WJL107" s="143"/>
      <c r="WJM107" s="163"/>
      <c r="WJN107" s="139"/>
      <c r="WJO107" s="143"/>
      <c r="WJP107" s="163"/>
      <c r="WJQ107" s="139"/>
      <c r="WJR107" s="143"/>
      <c r="WJS107" s="163"/>
      <c r="WJT107" s="191"/>
      <c r="WJU107" s="164"/>
      <c r="WJV107" s="163"/>
      <c r="WJX107" s="165"/>
      <c r="WJZ107" s="139"/>
      <c r="WKB107" s="190"/>
      <c r="WKC107" s="141"/>
      <c r="WKD107" s="139"/>
      <c r="WKE107" s="163"/>
      <c r="WKF107" s="163"/>
      <c r="WKG107" s="139"/>
      <c r="WKH107" s="143"/>
      <c r="WKI107" s="163"/>
      <c r="WKJ107" s="139"/>
      <c r="WKK107" s="143"/>
      <c r="WKL107" s="163"/>
      <c r="WKM107" s="139"/>
      <c r="WKN107" s="143"/>
      <c r="WKO107" s="163"/>
      <c r="WKP107" s="139"/>
      <c r="WKQ107" s="143"/>
      <c r="WKR107" s="163"/>
      <c r="WKS107" s="191"/>
      <c r="WKT107" s="164"/>
      <c r="WKU107" s="163"/>
      <c r="WKW107" s="165"/>
      <c r="WKY107" s="139"/>
      <c r="WLA107" s="190"/>
      <c r="WLB107" s="141"/>
      <c r="WLC107" s="139"/>
      <c r="WLD107" s="163"/>
      <c r="WLE107" s="163"/>
      <c r="WLF107" s="139"/>
      <c r="WLG107" s="143"/>
      <c r="WLH107" s="163"/>
      <c r="WLI107" s="139"/>
      <c r="WLJ107" s="143"/>
      <c r="WLK107" s="163"/>
      <c r="WLL107" s="139"/>
      <c r="WLM107" s="143"/>
      <c r="WLN107" s="163"/>
      <c r="WLO107" s="139"/>
      <c r="WLP107" s="143"/>
      <c r="WLQ107" s="163"/>
      <c r="WLR107" s="191"/>
      <c r="WLS107" s="164"/>
      <c r="WLT107" s="163"/>
      <c r="WLV107" s="165"/>
      <c r="WLX107" s="139"/>
      <c r="WLZ107" s="190"/>
      <c r="WMA107" s="141"/>
      <c r="WMB107" s="139"/>
      <c r="WMC107" s="163"/>
      <c r="WMD107" s="163"/>
      <c r="WME107" s="139"/>
      <c r="WMF107" s="143"/>
      <c r="WMG107" s="163"/>
      <c r="WMH107" s="139"/>
      <c r="WMI107" s="143"/>
      <c r="WMJ107" s="163"/>
      <c r="WMK107" s="139"/>
      <c r="WML107" s="143"/>
      <c r="WMM107" s="163"/>
      <c r="WMN107" s="139"/>
      <c r="WMO107" s="143"/>
      <c r="WMP107" s="163"/>
      <c r="WMQ107" s="191"/>
      <c r="WMR107" s="164"/>
      <c r="WMS107" s="163"/>
      <c r="WMU107" s="165"/>
      <c r="WMW107" s="139"/>
      <c r="WMY107" s="190"/>
      <c r="WMZ107" s="141"/>
      <c r="WNA107" s="139"/>
      <c r="WNB107" s="163"/>
      <c r="WNC107" s="163"/>
      <c r="WND107" s="139"/>
      <c r="WNE107" s="143"/>
      <c r="WNF107" s="163"/>
      <c r="WNG107" s="139"/>
      <c r="WNH107" s="143"/>
      <c r="WNI107" s="163"/>
      <c r="WNJ107" s="139"/>
      <c r="WNK107" s="143"/>
      <c r="WNL107" s="163"/>
      <c r="WNM107" s="139"/>
      <c r="WNN107" s="143"/>
      <c r="WNO107" s="163"/>
      <c r="WNP107" s="191"/>
      <c r="WNQ107" s="164"/>
      <c r="WNR107" s="163"/>
      <c r="WNT107" s="165"/>
      <c r="WNV107" s="139"/>
      <c r="WNX107" s="190"/>
      <c r="WNY107" s="141"/>
      <c r="WNZ107" s="139"/>
      <c r="WOA107" s="163"/>
      <c r="WOB107" s="163"/>
      <c r="WOC107" s="139"/>
      <c r="WOD107" s="143"/>
      <c r="WOE107" s="163"/>
      <c r="WOF107" s="139"/>
      <c r="WOG107" s="143"/>
      <c r="WOH107" s="163"/>
      <c r="WOI107" s="139"/>
      <c r="WOJ107" s="143"/>
      <c r="WOK107" s="163"/>
      <c r="WOL107" s="139"/>
      <c r="WOM107" s="143"/>
      <c r="WON107" s="163"/>
      <c r="WOO107" s="191"/>
      <c r="WOP107" s="164"/>
      <c r="WOQ107" s="163"/>
      <c r="WOS107" s="165"/>
      <c r="WOU107" s="139"/>
      <c r="WOW107" s="190"/>
      <c r="WOX107" s="141"/>
      <c r="WOY107" s="139"/>
      <c r="WOZ107" s="163"/>
      <c r="WPA107" s="163"/>
      <c r="WPB107" s="139"/>
      <c r="WPC107" s="143"/>
      <c r="WPD107" s="163"/>
      <c r="WPE107" s="139"/>
      <c r="WPF107" s="143"/>
      <c r="WPG107" s="163"/>
      <c r="WPH107" s="139"/>
      <c r="WPI107" s="143"/>
      <c r="WPJ107" s="163"/>
      <c r="WPK107" s="139"/>
      <c r="WPL107" s="143"/>
      <c r="WPM107" s="163"/>
      <c r="WPN107" s="191"/>
      <c r="WPO107" s="164"/>
      <c r="WPP107" s="163"/>
      <c r="WPR107" s="165"/>
      <c r="WPT107" s="139"/>
      <c r="WPV107" s="190"/>
      <c r="WPW107" s="141"/>
      <c r="WPX107" s="139"/>
      <c r="WPY107" s="163"/>
      <c r="WPZ107" s="163"/>
      <c r="WQA107" s="139"/>
      <c r="WQB107" s="143"/>
      <c r="WQC107" s="163"/>
      <c r="WQD107" s="139"/>
      <c r="WQE107" s="143"/>
      <c r="WQF107" s="163"/>
      <c r="WQG107" s="139"/>
      <c r="WQH107" s="143"/>
      <c r="WQI107" s="163"/>
      <c r="WQJ107" s="139"/>
      <c r="WQK107" s="143"/>
      <c r="WQL107" s="163"/>
      <c r="WQM107" s="191"/>
      <c r="WQN107" s="164"/>
      <c r="WQO107" s="163"/>
      <c r="WQQ107" s="165"/>
      <c r="WQS107" s="139"/>
      <c r="WQU107" s="190"/>
      <c r="WQV107" s="141"/>
      <c r="WQW107" s="139"/>
      <c r="WQX107" s="163"/>
      <c r="WQY107" s="163"/>
      <c r="WQZ107" s="139"/>
      <c r="WRA107" s="143"/>
      <c r="WRB107" s="163"/>
      <c r="WRC107" s="139"/>
      <c r="WRD107" s="143"/>
      <c r="WRE107" s="163"/>
      <c r="WRF107" s="139"/>
      <c r="WRG107" s="143"/>
      <c r="WRH107" s="163"/>
      <c r="WRI107" s="139"/>
      <c r="WRJ107" s="143"/>
      <c r="WRK107" s="163"/>
      <c r="WRL107" s="191"/>
      <c r="WRM107" s="164"/>
      <c r="WRN107" s="163"/>
      <c r="WRP107" s="165"/>
      <c r="WRR107" s="139"/>
      <c r="WRT107" s="190"/>
      <c r="WRU107" s="141"/>
      <c r="WRV107" s="139"/>
      <c r="WRW107" s="163"/>
      <c r="WRX107" s="163"/>
      <c r="WRY107" s="139"/>
      <c r="WRZ107" s="143"/>
      <c r="WSA107" s="163"/>
      <c r="WSB107" s="139"/>
      <c r="WSC107" s="143"/>
      <c r="WSD107" s="163"/>
      <c r="WSE107" s="139"/>
      <c r="WSF107" s="143"/>
      <c r="WSG107" s="163"/>
      <c r="WSH107" s="139"/>
      <c r="WSI107" s="143"/>
      <c r="WSJ107" s="163"/>
      <c r="WSK107" s="191"/>
      <c r="WSL107" s="164"/>
      <c r="WSM107" s="163"/>
      <c r="WSO107" s="165"/>
      <c r="WSQ107" s="139"/>
      <c r="WSS107" s="190"/>
      <c r="WST107" s="141"/>
      <c r="WSU107" s="139"/>
      <c r="WSV107" s="163"/>
      <c r="WSW107" s="163"/>
      <c r="WSX107" s="139"/>
      <c r="WSY107" s="143"/>
      <c r="WSZ107" s="163"/>
      <c r="WTA107" s="139"/>
      <c r="WTB107" s="143"/>
      <c r="WTC107" s="163"/>
      <c r="WTD107" s="139"/>
      <c r="WTE107" s="143"/>
      <c r="WTF107" s="163"/>
      <c r="WTG107" s="139"/>
      <c r="WTH107" s="143"/>
      <c r="WTI107" s="163"/>
      <c r="WTJ107" s="191"/>
      <c r="WTK107" s="164"/>
      <c r="WTL107" s="163"/>
      <c r="WTN107" s="165"/>
      <c r="WTP107" s="139"/>
      <c r="WTR107" s="190"/>
      <c r="WTS107" s="141"/>
      <c r="WTT107" s="139"/>
      <c r="WTU107" s="163"/>
    </row>
    <row r="108" spans="1:15359 15361:16089" s="140" customFormat="1" ht="14.45" customHeight="1">
      <c r="A108" s="239" t="s">
        <v>109</v>
      </c>
      <c r="C108" s="215"/>
      <c r="D108" s="141" t="s">
        <v>18</v>
      </c>
      <c r="E108" s="162">
        <v>0</v>
      </c>
      <c r="F108" s="163"/>
      <c r="G108" s="144">
        <f t="shared" si="61"/>
        <v>0</v>
      </c>
      <c r="H108" s="162">
        <v>0</v>
      </c>
      <c r="I108" s="143"/>
      <c r="J108" s="144">
        <f>ROUND($C108*(1+localinf)*H108,0)</f>
        <v>0</v>
      </c>
      <c r="K108" s="162">
        <v>0</v>
      </c>
      <c r="L108" s="143"/>
      <c r="M108" s="163">
        <f>ROUND((1+localinf)*(1+localinf)*K108*$C108,0)</f>
        <v>0</v>
      </c>
      <c r="N108" s="77">
        <f t="shared" si="62"/>
        <v>0</v>
      </c>
      <c r="O108" s="164"/>
      <c r="P108" s="79">
        <f t="shared" si="63"/>
        <v>0</v>
      </c>
      <c r="Q108" s="344"/>
      <c r="R108" s="375"/>
      <c r="S108" s="315"/>
      <c r="T108" s="334"/>
      <c r="U108" s="141"/>
      <c r="V108" s="141"/>
      <c r="W108" s="163"/>
      <c r="X108" s="163"/>
      <c r="Y108" s="163"/>
      <c r="Z108" s="163"/>
      <c r="AA108" s="163"/>
      <c r="AB108" s="191"/>
      <c r="AC108" s="164"/>
      <c r="AD108" s="163"/>
      <c r="AF108" s="165"/>
      <c r="AH108" s="139"/>
      <c r="AJ108" s="190"/>
      <c r="AK108" s="141"/>
      <c r="AL108" s="139"/>
      <c r="AM108" s="163"/>
      <c r="AN108" s="163"/>
      <c r="AO108" s="139"/>
      <c r="AP108" s="143"/>
      <c r="AQ108" s="163"/>
      <c r="AR108" s="139"/>
      <c r="AS108" s="143"/>
      <c r="AT108" s="163"/>
      <c r="AU108" s="139"/>
      <c r="AV108" s="143"/>
      <c r="AW108" s="163"/>
      <c r="AX108" s="139"/>
      <c r="AY108" s="143"/>
      <c r="AZ108" s="163"/>
      <c r="BA108" s="191"/>
      <c r="BB108" s="164"/>
      <c r="BC108" s="163"/>
      <c r="BE108" s="165"/>
      <c r="BG108" s="139"/>
      <c r="BI108" s="190"/>
      <c r="BJ108" s="141"/>
      <c r="BK108" s="139"/>
      <c r="BL108" s="163"/>
      <c r="BM108" s="163"/>
      <c r="BN108" s="139"/>
      <c r="BO108" s="143"/>
      <c r="BP108" s="163"/>
      <c r="BQ108" s="139"/>
      <c r="BR108" s="143"/>
      <c r="BS108" s="163"/>
      <c r="BT108" s="139"/>
      <c r="BU108" s="143"/>
      <c r="BV108" s="163"/>
      <c r="BW108" s="139"/>
      <c r="BX108" s="143"/>
      <c r="BY108" s="163"/>
      <c r="BZ108" s="191"/>
      <c r="CA108" s="164"/>
      <c r="CB108" s="163"/>
      <c r="CD108" s="165"/>
      <c r="CF108" s="139"/>
      <c r="CH108" s="190"/>
      <c r="CI108" s="141"/>
      <c r="CJ108" s="139"/>
      <c r="CK108" s="163"/>
      <c r="CL108" s="163"/>
      <c r="CM108" s="139"/>
      <c r="CN108" s="143"/>
      <c r="CO108" s="163"/>
      <c r="CP108" s="139"/>
      <c r="CQ108" s="143"/>
      <c r="CR108" s="163"/>
      <c r="CS108" s="139"/>
      <c r="CT108" s="143"/>
      <c r="CU108" s="163"/>
      <c r="CV108" s="139"/>
      <c r="CW108" s="143"/>
      <c r="CX108" s="163"/>
      <c r="CY108" s="191"/>
      <c r="CZ108" s="164"/>
      <c r="DA108" s="163"/>
      <c r="DC108" s="165"/>
      <c r="DE108" s="139"/>
      <c r="DG108" s="190"/>
      <c r="DH108" s="141"/>
      <c r="DI108" s="139"/>
      <c r="DJ108" s="163"/>
      <c r="DK108" s="163"/>
      <c r="DL108" s="139"/>
      <c r="DM108" s="143"/>
      <c r="DN108" s="163"/>
      <c r="DO108" s="139"/>
      <c r="DP108" s="143"/>
      <c r="DQ108" s="163"/>
      <c r="DR108" s="139"/>
      <c r="DS108" s="143"/>
      <c r="DT108" s="163"/>
      <c r="DU108" s="139"/>
      <c r="DV108" s="143"/>
      <c r="DW108" s="163"/>
      <c r="DX108" s="191"/>
      <c r="DY108" s="164"/>
      <c r="DZ108" s="163"/>
      <c r="EB108" s="165"/>
      <c r="ED108" s="139"/>
      <c r="EF108" s="190"/>
      <c r="EG108" s="141"/>
      <c r="EH108" s="139"/>
      <c r="EI108" s="163"/>
      <c r="EJ108" s="163"/>
      <c r="EK108" s="139"/>
      <c r="EL108" s="143"/>
      <c r="EM108" s="163"/>
      <c r="EN108" s="139"/>
      <c r="EO108" s="143"/>
      <c r="EP108" s="163"/>
      <c r="EQ108" s="139"/>
      <c r="ER108" s="143"/>
      <c r="ES108" s="163"/>
      <c r="ET108" s="139"/>
      <c r="EU108" s="143"/>
      <c r="EV108" s="163"/>
      <c r="EW108" s="191"/>
      <c r="EX108" s="164"/>
      <c r="EY108" s="163"/>
      <c r="FA108" s="165"/>
      <c r="FC108" s="139"/>
      <c r="FE108" s="190"/>
      <c r="FF108" s="141"/>
      <c r="FG108" s="139"/>
      <c r="FH108" s="163"/>
      <c r="FI108" s="163"/>
      <c r="FJ108" s="139"/>
      <c r="FK108" s="143"/>
      <c r="FL108" s="163"/>
      <c r="FM108" s="139"/>
      <c r="FN108" s="143"/>
      <c r="FO108" s="163"/>
      <c r="FP108" s="139"/>
      <c r="FQ108" s="143"/>
      <c r="FR108" s="163"/>
      <c r="FS108" s="139"/>
      <c r="FT108" s="143"/>
      <c r="FU108" s="163"/>
      <c r="FV108" s="191"/>
      <c r="FW108" s="164"/>
      <c r="FX108" s="163"/>
      <c r="FZ108" s="165"/>
      <c r="GB108" s="139"/>
      <c r="GD108" s="190"/>
      <c r="GE108" s="141"/>
      <c r="GF108" s="139"/>
      <c r="GG108" s="163"/>
      <c r="GH108" s="163"/>
      <c r="GI108" s="139"/>
      <c r="GJ108" s="143"/>
      <c r="GK108" s="163"/>
      <c r="GL108" s="139"/>
      <c r="GM108" s="143"/>
      <c r="GN108" s="163"/>
      <c r="GO108" s="139"/>
      <c r="GP108" s="143"/>
      <c r="GQ108" s="163"/>
      <c r="GR108" s="139"/>
      <c r="GS108" s="143"/>
      <c r="GT108" s="163"/>
      <c r="GU108" s="191"/>
      <c r="GV108" s="164"/>
      <c r="GW108" s="163"/>
      <c r="GY108" s="165"/>
      <c r="HA108" s="139"/>
      <c r="HC108" s="190"/>
      <c r="HD108" s="141"/>
      <c r="HE108" s="139"/>
      <c r="HF108" s="163"/>
      <c r="HG108" s="163"/>
      <c r="HH108" s="139"/>
      <c r="HI108" s="143"/>
      <c r="HJ108" s="163"/>
      <c r="HK108" s="139"/>
      <c r="HL108" s="143"/>
      <c r="HM108" s="163"/>
      <c r="HN108" s="139"/>
      <c r="HO108" s="143"/>
      <c r="HP108" s="163"/>
      <c r="HQ108" s="139"/>
      <c r="HR108" s="143"/>
      <c r="HS108" s="163"/>
      <c r="HT108" s="191"/>
      <c r="HU108" s="164"/>
      <c r="HV108" s="163"/>
      <c r="HX108" s="165"/>
      <c r="HZ108" s="139"/>
      <c r="IB108" s="190"/>
      <c r="IC108" s="141"/>
      <c r="ID108" s="139"/>
      <c r="IE108" s="163"/>
      <c r="IF108" s="163"/>
      <c r="IG108" s="139"/>
      <c r="IH108" s="143"/>
      <c r="II108" s="163"/>
      <c r="IJ108" s="139"/>
      <c r="IK108" s="143"/>
      <c r="IL108" s="163"/>
      <c r="IM108" s="139"/>
      <c r="IN108" s="143"/>
      <c r="IO108" s="163"/>
      <c r="IP108" s="139"/>
      <c r="IQ108" s="143"/>
      <c r="IR108" s="163"/>
      <c r="IS108" s="191"/>
      <c r="IT108" s="164"/>
      <c r="IU108" s="163"/>
      <c r="IW108" s="165"/>
      <c r="IY108" s="139"/>
      <c r="JA108" s="190"/>
      <c r="JB108" s="141"/>
      <c r="JC108" s="139"/>
      <c r="JD108" s="163"/>
      <c r="JE108" s="163"/>
      <c r="JF108" s="139"/>
      <c r="JG108" s="143"/>
      <c r="JH108" s="163"/>
      <c r="JI108" s="139"/>
      <c r="JJ108" s="143"/>
      <c r="JK108" s="163"/>
      <c r="JL108" s="139"/>
      <c r="JM108" s="143"/>
      <c r="JN108" s="163"/>
      <c r="JO108" s="139"/>
      <c r="JP108" s="143"/>
      <c r="JQ108" s="163"/>
      <c r="JR108" s="191"/>
      <c r="JS108" s="164"/>
      <c r="JT108" s="163"/>
      <c r="JV108" s="165"/>
      <c r="JX108" s="139"/>
      <c r="JZ108" s="190"/>
      <c r="KA108" s="141"/>
      <c r="KB108" s="139"/>
      <c r="KC108" s="163"/>
      <c r="KD108" s="163"/>
      <c r="KE108" s="139"/>
      <c r="KF108" s="143"/>
      <c r="KG108" s="163"/>
      <c r="KH108" s="139"/>
      <c r="KI108" s="143"/>
      <c r="KJ108" s="163"/>
      <c r="KK108" s="139"/>
      <c r="KL108" s="143"/>
      <c r="KM108" s="163"/>
      <c r="KN108" s="139"/>
      <c r="KO108" s="143"/>
      <c r="KP108" s="163"/>
      <c r="KQ108" s="191"/>
      <c r="KR108" s="164"/>
      <c r="KS108" s="163"/>
      <c r="KU108" s="165"/>
      <c r="KW108" s="139"/>
      <c r="KY108" s="190"/>
      <c r="KZ108" s="141"/>
      <c r="LA108" s="139"/>
      <c r="LB108" s="163"/>
      <c r="LC108" s="163"/>
      <c r="LD108" s="139"/>
      <c r="LE108" s="143"/>
      <c r="LF108" s="163"/>
      <c r="LG108" s="139"/>
      <c r="LH108" s="143"/>
      <c r="LI108" s="163"/>
      <c r="LJ108" s="139"/>
      <c r="LK108" s="143"/>
      <c r="LL108" s="163"/>
      <c r="LM108" s="139"/>
      <c r="LN108" s="143"/>
      <c r="LO108" s="163"/>
      <c r="LP108" s="191"/>
      <c r="LQ108" s="164"/>
      <c r="LR108" s="163"/>
      <c r="LT108" s="165"/>
      <c r="LV108" s="139"/>
      <c r="LX108" s="190"/>
      <c r="LY108" s="141"/>
      <c r="LZ108" s="139"/>
      <c r="MA108" s="163"/>
      <c r="MB108" s="163"/>
      <c r="MC108" s="139"/>
      <c r="MD108" s="143"/>
      <c r="ME108" s="163"/>
      <c r="MF108" s="139"/>
      <c r="MG108" s="143"/>
      <c r="MH108" s="163"/>
      <c r="MI108" s="139"/>
      <c r="MJ108" s="143"/>
      <c r="MK108" s="163"/>
      <c r="ML108" s="139"/>
      <c r="MM108" s="143"/>
      <c r="MN108" s="163"/>
      <c r="MO108" s="191"/>
      <c r="MP108" s="164"/>
      <c r="MQ108" s="163"/>
      <c r="MS108" s="165"/>
      <c r="MU108" s="139"/>
      <c r="MW108" s="190"/>
      <c r="MX108" s="141"/>
      <c r="MY108" s="139"/>
      <c r="MZ108" s="163"/>
      <c r="NA108" s="163"/>
      <c r="NB108" s="139"/>
      <c r="NC108" s="143"/>
      <c r="ND108" s="163"/>
      <c r="NE108" s="139"/>
      <c r="NF108" s="143"/>
      <c r="NG108" s="163"/>
      <c r="NH108" s="139"/>
      <c r="NI108" s="143"/>
      <c r="NJ108" s="163"/>
      <c r="NK108" s="139"/>
      <c r="NL108" s="143"/>
      <c r="NM108" s="163"/>
      <c r="NN108" s="191"/>
      <c r="NO108" s="164"/>
      <c r="NP108" s="163"/>
      <c r="NR108" s="165"/>
      <c r="NT108" s="139"/>
      <c r="NV108" s="190"/>
      <c r="NW108" s="141"/>
      <c r="NX108" s="139"/>
      <c r="NY108" s="163"/>
      <c r="NZ108" s="163"/>
      <c r="OA108" s="139"/>
      <c r="OB108" s="143"/>
      <c r="OC108" s="163"/>
      <c r="OD108" s="139"/>
      <c r="OE108" s="143"/>
      <c r="OF108" s="163"/>
      <c r="OG108" s="139"/>
      <c r="OH108" s="143"/>
      <c r="OI108" s="163"/>
      <c r="OJ108" s="139"/>
      <c r="OK108" s="143"/>
      <c r="OL108" s="163"/>
      <c r="OM108" s="191"/>
      <c r="ON108" s="164"/>
      <c r="OO108" s="163"/>
      <c r="OQ108" s="165"/>
      <c r="OS108" s="139"/>
      <c r="OU108" s="190"/>
      <c r="OV108" s="141"/>
      <c r="OW108" s="139"/>
      <c r="OX108" s="163"/>
      <c r="OY108" s="163"/>
      <c r="OZ108" s="139"/>
      <c r="PA108" s="143"/>
      <c r="PB108" s="163"/>
      <c r="PC108" s="139"/>
      <c r="PD108" s="143"/>
      <c r="PE108" s="163"/>
      <c r="PF108" s="139"/>
      <c r="PG108" s="143"/>
      <c r="PH108" s="163"/>
      <c r="PI108" s="139"/>
      <c r="PJ108" s="143"/>
      <c r="PK108" s="163"/>
      <c r="PL108" s="191"/>
      <c r="PM108" s="164"/>
      <c r="PN108" s="163"/>
      <c r="PP108" s="165"/>
      <c r="PR108" s="139"/>
      <c r="PT108" s="190"/>
      <c r="PU108" s="141"/>
      <c r="PV108" s="139"/>
      <c r="PW108" s="163"/>
      <c r="PX108" s="163"/>
      <c r="PY108" s="139"/>
      <c r="PZ108" s="143"/>
      <c r="QA108" s="163"/>
      <c r="QB108" s="139"/>
      <c r="QC108" s="143"/>
      <c r="QD108" s="163"/>
      <c r="QE108" s="139"/>
      <c r="QF108" s="143"/>
      <c r="QG108" s="163"/>
      <c r="QH108" s="139"/>
      <c r="QI108" s="143"/>
      <c r="QJ108" s="163"/>
      <c r="QK108" s="191"/>
      <c r="QL108" s="164"/>
      <c r="QM108" s="163"/>
      <c r="QO108" s="165"/>
      <c r="QQ108" s="139"/>
      <c r="QS108" s="190"/>
      <c r="QT108" s="141"/>
      <c r="QU108" s="139"/>
      <c r="QV108" s="163"/>
      <c r="QW108" s="163"/>
      <c r="QX108" s="139"/>
      <c r="QY108" s="143"/>
      <c r="QZ108" s="163"/>
      <c r="RA108" s="139"/>
      <c r="RB108" s="143"/>
      <c r="RC108" s="163"/>
      <c r="RD108" s="139"/>
      <c r="RE108" s="143"/>
      <c r="RF108" s="163"/>
      <c r="RG108" s="139"/>
      <c r="RH108" s="143"/>
      <c r="RI108" s="163"/>
      <c r="RJ108" s="191"/>
      <c r="RK108" s="164"/>
      <c r="RL108" s="163"/>
      <c r="RN108" s="165"/>
      <c r="RP108" s="139"/>
      <c r="RR108" s="190"/>
      <c r="RS108" s="141"/>
      <c r="RT108" s="139"/>
      <c r="RU108" s="163"/>
      <c r="RV108" s="163"/>
      <c r="RW108" s="139"/>
      <c r="RX108" s="143"/>
      <c r="RY108" s="163"/>
      <c r="RZ108" s="139"/>
      <c r="SA108" s="143"/>
      <c r="SB108" s="163"/>
      <c r="SC108" s="139"/>
      <c r="SD108" s="143"/>
      <c r="SE108" s="163"/>
      <c r="SF108" s="139"/>
      <c r="SG108" s="143"/>
      <c r="SH108" s="163"/>
      <c r="SI108" s="191"/>
      <c r="SJ108" s="164"/>
      <c r="SK108" s="163"/>
      <c r="SM108" s="165"/>
      <c r="SO108" s="139"/>
      <c r="SQ108" s="190"/>
      <c r="SR108" s="141"/>
      <c r="SS108" s="139"/>
      <c r="ST108" s="163"/>
      <c r="SU108" s="163"/>
      <c r="SV108" s="139"/>
      <c r="SW108" s="143"/>
      <c r="SX108" s="163"/>
      <c r="SY108" s="139"/>
      <c r="SZ108" s="143"/>
      <c r="TA108" s="163"/>
      <c r="TB108" s="139"/>
      <c r="TC108" s="143"/>
      <c r="TD108" s="163"/>
      <c r="TE108" s="139"/>
      <c r="TF108" s="143"/>
      <c r="TG108" s="163"/>
      <c r="TH108" s="191"/>
      <c r="TI108" s="164"/>
      <c r="TJ108" s="163"/>
      <c r="TL108" s="165"/>
      <c r="TN108" s="139"/>
      <c r="TP108" s="190"/>
      <c r="TQ108" s="141"/>
      <c r="TR108" s="139"/>
      <c r="TS108" s="163"/>
      <c r="TT108" s="163"/>
      <c r="TU108" s="139"/>
      <c r="TV108" s="143"/>
      <c r="TW108" s="163"/>
      <c r="TX108" s="139"/>
      <c r="TY108" s="143"/>
      <c r="TZ108" s="163"/>
      <c r="UA108" s="139"/>
      <c r="UB108" s="143"/>
      <c r="UC108" s="163"/>
      <c r="UD108" s="139"/>
      <c r="UE108" s="143"/>
      <c r="UF108" s="163"/>
      <c r="UG108" s="191"/>
      <c r="UH108" s="164"/>
      <c r="UI108" s="163"/>
      <c r="UK108" s="165"/>
      <c r="UM108" s="139"/>
      <c r="UO108" s="190"/>
      <c r="UP108" s="141"/>
      <c r="UQ108" s="139"/>
      <c r="UR108" s="163"/>
      <c r="US108" s="163"/>
      <c r="UT108" s="139"/>
      <c r="UU108" s="143"/>
      <c r="UV108" s="163"/>
      <c r="UW108" s="139"/>
      <c r="UX108" s="143"/>
      <c r="UY108" s="163"/>
      <c r="UZ108" s="139"/>
      <c r="VA108" s="143"/>
      <c r="VB108" s="163"/>
      <c r="VC108" s="139"/>
      <c r="VD108" s="143"/>
      <c r="VE108" s="163"/>
      <c r="VF108" s="191"/>
      <c r="VG108" s="164"/>
      <c r="VH108" s="163"/>
      <c r="VJ108" s="165"/>
      <c r="VL108" s="139"/>
      <c r="VN108" s="190"/>
      <c r="VO108" s="141"/>
      <c r="VP108" s="139"/>
      <c r="VQ108" s="163"/>
      <c r="VR108" s="163"/>
      <c r="VS108" s="139"/>
      <c r="VT108" s="143"/>
      <c r="VU108" s="163"/>
      <c r="VV108" s="139"/>
      <c r="VW108" s="143"/>
      <c r="VX108" s="163"/>
      <c r="VY108" s="139"/>
      <c r="VZ108" s="143"/>
      <c r="WA108" s="163"/>
      <c r="WB108" s="139"/>
      <c r="WC108" s="143"/>
      <c r="WD108" s="163"/>
      <c r="WE108" s="191"/>
      <c r="WF108" s="164"/>
      <c r="WG108" s="163"/>
      <c r="WI108" s="165"/>
      <c r="WK108" s="139"/>
      <c r="WM108" s="190"/>
      <c r="WN108" s="141"/>
      <c r="WO108" s="139"/>
      <c r="WP108" s="163"/>
      <c r="WQ108" s="163"/>
      <c r="WR108" s="139"/>
      <c r="WS108" s="143"/>
      <c r="WT108" s="163"/>
      <c r="WU108" s="139"/>
      <c r="WV108" s="143"/>
      <c r="WW108" s="163"/>
      <c r="WX108" s="139"/>
      <c r="WY108" s="143"/>
      <c r="WZ108" s="163"/>
      <c r="XA108" s="139"/>
      <c r="XB108" s="143"/>
      <c r="XC108" s="163"/>
      <c r="XD108" s="191"/>
      <c r="XE108" s="164"/>
      <c r="XF108" s="163"/>
      <c r="XH108" s="165"/>
      <c r="XJ108" s="139"/>
      <c r="XL108" s="190"/>
      <c r="XM108" s="141"/>
      <c r="XN108" s="139"/>
      <c r="XO108" s="163"/>
      <c r="XP108" s="163"/>
      <c r="XQ108" s="139"/>
      <c r="XR108" s="143"/>
      <c r="XS108" s="163"/>
      <c r="XT108" s="139"/>
      <c r="XU108" s="143"/>
      <c r="XV108" s="163"/>
      <c r="XW108" s="139"/>
      <c r="XX108" s="143"/>
      <c r="XY108" s="163"/>
      <c r="XZ108" s="139"/>
      <c r="YA108" s="143"/>
      <c r="YB108" s="163"/>
      <c r="YC108" s="191"/>
      <c r="YD108" s="164"/>
      <c r="YE108" s="163"/>
      <c r="YG108" s="165"/>
      <c r="YI108" s="139"/>
      <c r="YK108" s="190"/>
      <c r="YL108" s="141"/>
      <c r="YM108" s="139"/>
      <c r="YN108" s="163"/>
      <c r="YO108" s="163"/>
      <c r="YP108" s="139"/>
      <c r="YQ108" s="143"/>
      <c r="YR108" s="163"/>
      <c r="YS108" s="139"/>
      <c r="YT108" s="143"/>
      <c r="YU108" s="163"/>
      <c r="YV108" s="139"/>
      <c r="YW108" s="143"/>
      <c r="YX108" s="163"/>
      <c r="YY108" s="139"/>
      <c r="YZ108" s="143"/>
      <c r="ZA108" s="163"/>
      <c r="ZB108" s="191"/>
      <c r="ZC108" s="164"/>
      <c r="ZD108" s="163"/>
      <c r="ZF108" s="165"/>
      <c r="ZH108" s="139"/>
      <c r="ZJ108" s="190"/>
      <c r="ZK108" s="141"/>
      <c r="ZL108" s="139"/>
      <c r="ZM108" s="163"/>
      <c r="ZN108" s="163"/>
      <c r="ZO108" s="139"/>
      <c r="ZP108" s="143"/>
      <c r="ZQ108" s="163"/>
      <c r="ZR108" s="139"/>
      <c r="ZS108" s="143"/>
      <c r="ZT108" s="163"/>
      <c r="ZU108" s="139"/>
      <c r="ZV108" s="143"/>
      <c r="ZW108" s="163"/>
      <c r="ZX108" s="139"/>
      <c r="ZY108" s="143"/>
      <c r="ZZ108" s="163"/>
      <c r="AAA108" s="191"/>
      <c r="AAB108" s="164"/>
      <c r="AAC108" s="163"/>
      <c r="AAE108" s="165"/>
      <c r="AAG108" s="139"/>
      <c r="AAI108" s="190"/>
      <c r="AAJ108" s="141"/>
      <c r="AAK108" s="139"/>
      <c r="AAL108" s="163"/>
      <c r="AAM108" s="163"/>
      <c r="AAN108" s="139"/>
      <c r="AAO108" s="143"/>
      <c r="AAP108" s="163"/>
      <c r="AAQ108" s="139"/>
      <c r="AAR108" s="143"/>
      <c r="AAS108" s="163"/>
      <c r="AAT108" s="139"/>
      <c r="AAU108" s="143"/>
      <c r="AAV108" s="163"/>
      <c r="AAW108" s="139"/>
      <c r="AAX108" s="143"/>
      <c r="AAY108" s="163"/>
      <c r="AAZ108" s="191"/>
      <c r="ABA108" s="164"/>
      <c r="ABB108" s="163"/>
      <c r="ABD108" s="165"/>
      <c r="ABF108" s="139"/>
      <c r="ABH108" s="190"/>
      <c r="ABI108" s="141"/>
      <c r="ABJ108" s="139"/>
      <c r="ABK108" s="163"/>
      <c r="ABL108" s="163"/>
      <c r="ABM108" s="139"/>
      <c r="ABN108" s="143"/>
      <c r="ABO108" s="163"/>
      <c r="ABP108" s="139"/>
      <c r="ABQ108" s="143"/>
      <c r="ABR108" s="163"/>
      <c r="ABS108" s="139"/>
      <c r="ABT108" s="143"/>
      <c r="ABU108" s="163"/>
      <c r="ABV108" s="139"/>
      <c r="ABW108" s="143"/>
      <c r="ABX108" s="163"/>
      <c r="ABY108" s="191"/>
      <c r="ABZ108" s="164"/>
      <c r="ACA108" s="163"/>
      <c r="ACC108" s="165"/>
      <c r="ACE108" s="139"/>
      <c r="ACG108" s="190"/>
      <c r="ACH108" s="141"/>
      <c r="ACI108" s="139"/>
      <c r="ACJ108" s="163"/>
      <c r="ACK108" s="163"/>
      <c r="ACL108" s="139"/>
      <c r="ACM108" s="143"/>
      <c r="ACN108" s="163"/>
      <c r="ACO108" s="139"/>
      <c r="ACP108" s="143"/>
      <c r="ACQ108" s="163"/>
      <c r="ACR108" s="139"/>
      <c r="ACS108" s="143"/>
      <c r="ACT108" s="163"/>
      <c r="ACU108" s="139"/>
      <c r="ACV108" s="143"/>
      <c r="ACW108" s="163"/>
      <c r="ACX108" s="191"/>
      <c r="ACY108" s="164"/>
      <c r="ACZ108" s="163"/>
      <c r="ADB108" s="165"/>
      <c r="ADD108" s="139"/>
      <c r="ADF108" s="190"/>
      <c r="ADG108" s="141"/>
      <c r="ADH108" s="139"/>
      <c r="ADI108" s="163"/>
      <c r="ADJ108" s="163"/>
      <c r="ADK108" s="139"/>
      <c r="ADL108" s="143"/>
      <c r="ADM108" s="163"/>
      <c r="ADN108" s="139"/>
      <c r="ADO108" s="143"/>
      <c r="ADP108" s="163"/>
      <c r="ADQ108" s="139"/>
      <c r="ADR108" s="143"/>
      <c r="ADS108" s="163"/>
      <c r="ADT108" s="139"/>
      <c r="ADU108" s="143"/>
      <c r="ADV108" s="163"/>
      <c r="ADW108" s="191"/>
      <c r="ADX108" s="164"/>
      <c r="ADY108" s="163"/>
      <c r="AEA108" s="165"/>
      <c r="AEC108" s="139"/>
      <c r="AEE108" s="190"/>
      <c r="AEF108" s="141"/>
      <c r="AEG108" s="139"/>
      <c r="AEH108" s="163"/>
      <c r="AEI108" s="163"/>
      <c r="AEJ108" s="139"/>
      <c r="AEK108" s="143"/>
      <c r="AEL108" s="163"/>
      <c r="AEM108" s="139"/>
      <c r="AEN108" s="143"/>
      <c r="AEO108" s="163"/>
      <c r="AEP108" s="139"/>
      <c r="AEQ108" s="143"/>
      <c r="AER108" s="163"/>
      <c r="AES108" s="139"/>
      <c r="AET108" s="143"/>
      <c r="AEU108" s="163"/>
      <c r="AEV108" s="191"/>
      <c r="AEW108" s="164"/>
      <c r="AEX108" s="163"/>
      <c r="AEZ108" s="165"/>
      <c r="AFB108" s="139"/>
      <c r="AFD108" s="190"/>
      <c r="AFE108" s="141"/>
      <c r="AFF108" s="139"/>
      <c r="AFG108" s="163"/>
      <c r="AFH108" s="163"/>
      <c r="AFI108" s="139"/>
      <c r="AFJ108" s="143"/>
      <c r="AFK108" s="163"/>
      <c r="AFL108" s="139"/>
      <c r="AFM108" s="143"/>
      <c r="AFN108" s="163"/>
      <c r="AFO108" s="139"/>
      <c r="AFP108" s="143"/>
      <c r="AFQ108" s="163"/>
      <c r="AFR108" s="139"/>
      <c r="AFS108" s="143"/>
      <c r="AFT108" s="163"/>
      <c r="AFU108" s="191"/>
      <c r="AFV108" s="164"/>
      <c r="AFW108" s="163"/>
      <c r="AFY108" s="165"/>
      <c r="AGA108" s="139"/>
      <c r="AGC108" s="190"/>
      <c r="AGD108" s="141"/>
      <c r="AGE108" s="139"/>
      <c r="AGF108" s="163"/>
      <c r="AGG108" s="163"/>
      <c r="AGH108" s="139"/>
      <c r="AGI108" s="143"/>
      <c r="AGJ108" s="163"/>
      <c r="AGK108" s="139"/>
      <c r="AGL108" s="143"/>
      <c r="AGM108" s="163"/>
      <c r="AGN108" s="139"/>
      <c r="AGO108" s="143"/>
      <c r="AGP108" s="163"/>
      <c r="AGQ108" s="139"/>
      <c r="AGR108" s="143"/>
      <c r="AGS108" s="163"/>
      <c r="AGT108" s="191"/>
      <c r="AGU108" s="164"/>
      <c r="AGV108" s="163"/>
      <c r="AGX108" s="165"/>
      <c r="AGZ108" s="139"/>
      <c r="AHB108" s="190"/>
      <c r="AHC108" s="141"/>
      <c r="AHD108" s="139"/>
      <c r="AHE108" s="163"/>
      <c r="AHF108" s="163"/>
      <c r="AHG108" s="139"/>
      <c r="AHH108" s="143"/>
      <c r="AHI108" s="163"/>
      <c r="AHJ108" s="139"/>
      <c r="AHK108" s="143"/>
      <c r="AHL108" s="163"/>
      <c r="AHM108" s="139"/>
      <c r="AHN108" s="143"/>
      <c r="AHO108" s="163"/>
      <c r="AHP108" s="139"/>
      <c r="AHQ108" s="143"/>
      <c r="AHR108" s="163"/>
      <c r="AHS108" s="191"/>
      <c r="AHT108" s="164"/>
      <c r="AHU108" s="163"/>
      <c r="AHW108" s="165"/>
      <c r="AHY108" s="139"/>
      <c r="AIA108" s="190"/>
      <c r="AIB108" s="141"/>
      <c r="AIC108" s="139"/>
      <c r="AID108" s="163"/>
      <c r="AIE108" s="163"/>
      <c r="AIF108" s="139"/>
      <c r="AIG108" s="143"/>
      <c r="AIH108" s="163"/>
      <c r="AII108" s="139"/>
      <c r="AIJ108" s="143"/>
      <c r="AIK108" s="163"/>
      <c r="AIL108" s="139"/>
      <c r="AIM108" s="143"/>
      <c r="AIN108" s="163"/>
      <c r="AIO108" s="139"/>
      <c r="AIP108" s="143"/>
      <c r="AIQ108" s="163"/>
      <c r="AIR108" s="191"/>
      <c r="AIS108" s="164"/>
      <c r="AIT108" s="163"/>
      <c r="AIV108" s="165"/>
      <c r="AIX108" s="139"/>
      <c r="AIZ108" s="190"/>
      <c r="AJA108" s="141"/>
      <c r="AJB108" s="139"/>
      <c r="AJC108" s="163"/>
      <c r="AJD108" s="163"/>
      <c r="AJE108" s="139"/>
      <c r="AJF108" s="143"/>
      <c r="AJG108" s="163"/>
      <c r="AJH108" s="139"/>
      <c r="AJI108" s="143"/>
      <c r="AJJ108" s="163"/>
      <c r="AJK108" s="139"/>
      <c r="AJL108" s="143"/>
      <c r="AJM108" s="163"/>
      <c r="AJN108" s="139"/>
      <c r="AJO108" s="143"/>
      <c r="AJP108" s="163"/>
      <c r="AJQ108" s="191"/>
      <c r="AJR108" s="164"/>
      <c r="AJS108" s="163"/>
      <c r="AJU108" s="165"/>
      <c r="AJW108" s="139"/>
      <c r="AJY108" s="190"/>
      <c r="AJZ108" s="141"/>
      <c r="AKA108" s="139"/>
      <c r="AKB108" s="163"/>
      <c r="AKC108" s="163"/>
      <c r="AKD108" s="139"/>
      <c r="AKE108" s="143"/>
      <c r="AKF108" s="163"/>
      <c r="AKG108" s="139"/>
      <c r="AKH108" s="143"/>
      <c r="AKI108" s="163"/>
      <c r="AKJ108" s="139"/>
      <c r="AKK108" s="143"/>
      <c r="AKL108" s="163"/>
      <c r="AKM108" s="139"/>
      <c r="AKN108" s="143"/>
      <c r="AKO108" s="163"/>
      <c r="AKP108" s="191"/>
      <c r="AKQ108" s="164"/>
      <c r="AKR108" s="163"/>
      <c r="AKT108" s="165"/>
      <c r="AKV108" s="139"/>
      <c r="AKX108" s="190"/>
      <c r="AKY108" s="141"/>
      <c r="AKZ108" s="139"/>
      <c r="ALA108" s="163"/>
      <c r="ALB108" s="163"/>
      <c r="ALC108" s="139"/>
      <c r="ALD108" s="143"/>
      <c r="ALE108" s="163"/>
      <c r="ALF108" s="139"/>
      <c r="ALG108" s="143"/>
      <c r="ALH108" s="163"/>
      <c r="ALI108" s="139"/>
      <c r="ALJ108" s="143"/>
      <c r="ALK108" s="163"/>
      <c r="ALL108" s="139"/>
      <c r="ALM108" s="143"/>
      <c r="ALN108" s="163"/>
      <c r="ALO108" s="191"/>
      <c r="ALP108" s="164"/>
      <c r="ALQ108" s="163"/>
      <c r="ALS108" s="165"/>
      <c r="ALU108" s="139"/>
      <c r="ALW108" s="190"/>
      <c r="ALX108" s="141"/>
      <c r="ALY108" s="139"/>
      <c r="ALZ108" s="163"/>
      <c r="AMA108" s="163"/>
      <c r="AMB108" s="139"/>
      <c r="AMC108" s="143"/>
      <c r="AMD108" s="163"/>
      <c r="AME108" s="139"/>
      <c r="AMF108" s="143"/>
      <c r="AMG108" s="163"/>
      <c r="AMH108" s="139"/>
      <c r="AMI108" s="143"/>
      <c r="AMJ108" s="163"/>
      <c r="AMK108" s="139"/>
      <c r="AML108" s="143"/>
      <c r="AMM108" s="163"/>
      <c r="AMN108" s="191"/>
      <c r="AMO108" s="164"/>
      <c r="AMP108" s="163"/>
      <c r="AMR108" s="165"/>
      <c r="AMT108" s="139"/>
      <c r="AMV108" s="190"/>
      <c r="AMW108" s="141"/>
      <c r="AMX108" s="139"/>
      <c r="AMY108" s="163"/>
      <c r="AMZ108" s="163"/>
      <c r="ANA108" s="139"/>
      <c r="ANB108" s="143"/>
      <c r="ANC108" s="163"/>
      <c r="AND108" s="139"/>
      <c r="ANE108" s="143"/>
      <c r="ANF108" s="163"/>
      <c r="ANG108" s="139"/>
      <c r="ANH108" s="143"/>
      <c r="ANI108" s="163"/>
      <c r="ANJ108" s="139"/>
      <c r="ANK108" s="143"/>
      <c r="ANL108" s="163"/>
      <c r="ANM108" s="191"/>
      <c r="ANN108" s="164"/>
      <c r="ANO108" s="163"/>
      <c r="ANQ108" s="165"/>
      <c r="ANS108" s="139"/>
      <c r="ANU108" s="190"/>
      <c r="ANV108" s="141"/>
      <c r="ANW108" s="139"/>
      <c r="ANX108" s="163"/>
      <c r="ANY108" s="163"/>
      <c r="ANZ108" s="139"/>
      <c r="AOA108" s="143"/>
      <c r="AOB108" s="163"/>
      <c r="AOC108" s="139"/>
      <c r="AOD108" s="143"/>
      <c r="AOE108" s="163"/>
      <c r="AOF108" s="139"/>
      <c r="AOG108" s="143"/>
      <c r="AOH108" s="163"/>
      <c r="AOI108" s="139"/>
      <c r="AOJ108" s="143"/>
      <c r="AOK108" s="163"/>
      <c r="AOL108" s="191"/>
      <c r="AOM108" s="164"/>
      <c r="AON108" s="163"/>
      <c r="AOP108" s="165"/>
      <c r="AOR108" s="139"/>
      <c r="AOT108" s="190"/>
      <c r="AOU108" s="141"/>
      <c r="AOV108" s="139"/>
      <c r="AOW108" s="163"/>
      <c r="AOX108" s="163"/>
      <c r="AOY108" s="139"/>
      <c r="AOZ108" s="143"/>
      <c r="APA108" s="163"/>
      <c r="APB108" s="139"/>
      <c r="APC108" s="143"/>
      <c r="APD108" s="163"/>
      <c r="APE108" s="139"/>
      <c r="APF108" s="143"/>
      <c r="APG108" s="163"/>
      <c r="APH108" s="139"/>
      <c r="API108" s="143"/>
      <c r="APJ108" s="163"/>
      <c r="APK108" s="191"/>
      <c r="APL108" s="164"/>
      <c r="APM108" s="163"/>
      <c r="APO108" s="165"/>
      <c r="APQ108" s="139"/>
      <c r="APS108" s="190"/>
      <c r="APT108" s="141"/>
      <c r="APU108" s="139"/>
      <c r="APV108" s="163"/>
      <c r="APW108" s="163"/>
      <c r="APX108" s="139"/>
      <c r="APY108" s="143"/>
      <c r="APZ108" s="163"/>
      <c r="AQA108" s="139"/>
      <c r="AQB108" s="143"/>
      <c r="AQC108" s="163"/>
      <c r="AQD108" s="139"/>
      <c r="AQE108" s="143"/>
      <c r="AQF108" s="163"/>
      <c r="AQG108" s="139"/>
      <c r="AQH108" s="143"/>
      <c r="AQI108" s="163"/>
      <c r="AQJ108" s="191"/>
      <c r="AQK108" s="164"/>
      <c r="AQL108" s="163"/>
      <c r="AQN108" s="165"/>
      <c r="AQP108" s="139"/>
      <c r="AQR108" s="190"/>
      <c r="AQS108" s="141"/>
      <c r="AQT108" s="139"/>
      <c r="AQU108" s="163"/>
      <c r="AQV108" s="163"/>
      <c r="AQW108" s="139"/>
      <c r="AQX108" s="143"/>
      <c r="AQY108" s="163"/>
      <c r="AQZ108" s="139"/>
      <c r="ARA108" s="143"/>
      <c r="ARB108" s="163"/>
      <c r="ARC108" s="139"/>
      <c r="ARD108" s="143"/>
      <c r="ARE108" s="163"/>
      <c r="ARF108" s="139"/>
      <c r="ARG108" s="143"/>
      <c r="ARH108" s="163"/>
      <c r="ARI108" s="191"/>
      <c r="ARJ108" s="164"/>
      <c r="ARK108" s="163"/>
      <c r="ARM108" s="165"/>
      <c r="ARO108" s="139"/>
      <c r="ARQ108" s="190"/>
      <c r="ARR108" s="141"/>
      <c r="ARS108" s="139"/>
      <c r="ART108" s="163"/>
      <c r="ARU108" s="163"/>
      <c r="ARV108" s="139"/>
      <c r="ARW108" s="143"/>
      <c r="ARX108" s="163"/>
      <c r="ARY108" s="139"/>
      <c r="ARZ108" s="143"/>
      <c r="ASA108" s="163"/>
      <c r="ASB108" s="139"/>
      <c r="ASC108" s="143"/>
      <c r="ASD108" s="163"/>
      <c r="ASE108" s="139"/>
      <c r="ASF108" s="143"/>
      <c r="ASG108" s="163"/>
      <c r="ASH108" s="191"/>
      <c r="ASI108" s="164"/>
      <c r="ASJ108" s="163"/>
      <c r="ASL108" s="165"/>
      <c r="ASN108" s="139"/>
      <c r="ASP108" s="190"/>
      <c r="ASQ108" s="141"/>
      <c r="ASR108" s="139"/>
      <c r="ASS108" s="163"/>
      <c r="AST108" s="163"/>
      <c r="ASU108" s="139"/>
      <c r="ASV108" s="143"/>
      <c r="ASW108" s="163"/>
      <c r="ASX108" s="139"/>
      <c r="ASY108" s="143"/>
      <c r="ASZ108" s="163"/>
      <c r="ATA108" s="139"/>
      <c r="ATB108" s="143"/>
      <c r="ATC108" s="163"/>
      <c r="ATD108" s="139"/>
      <c r="ATE108" s="143"/>
      <c r="ATF108" s="163"/>
      <c r="ATG108" s="191"/>
      <c r="ATH108" s="164"/>
      <c r="ATI108" s="163"/>
      <c r="ATK108" s="165"/>
      <c r="ATM108" s="139"/>
      <c r="ATO108" s="190"/>
      <c r="ATP108" s="141"/>
      <c r="ATQ108" s="139"/>
      <c r="ATR108" s="163"/>
      <c r="ATS108" s="163"/>
      <c r="ATT108" s="139"/>
      <c r="ATU108" s="143"/>
      <c r="ATV108" s="163"/>
      <c r="ATW108" s="139"/>
      <c r="ATX108" s="143"/>
      <c r="ATY108" s="163"/>
      <c r="ATZ108" s="139"/>
      <c r="AUA108" s="143"/>
      <c r="AUB108" s="163"/>
      <c r="AUC108" s="139"/>
      <c r="AUD108" s="143"/>
      <c r="AUE108" s="163"/>
      <c r="AUF108" s="191"/>
      <c r="AUG108" s="164"/>
      <c r="AUH108" s="163"/>
      <c r="AUJ108" s="165"/>
      <c r="AUL108" s="139"/>
      <c r="AUN108" s="190"/>
      <c r="AUO108" s="141"/>
      <c r="AUP108" s="139"/>
      <c r="AUQ108" s="163"/>
      <c r="AUR108" s="163"/>
      <c r="AUS108" s="139"/>
      <c r="AUT108" s="143"/>
      <c r="AUU108" s="163"/>
      <c r="AUV108" s="139"/>
      <c r="AUW108" s="143"/>
      <c r="AUX108" s="163"/>
      <c r="AUY108" s="139"/>
      <c r="AUZ108" s="143"/>
      <c r="AVA108" s="163"/>
      <c r="AVB108" s="139"/>
      <c r="AVC108" s="143"/>
      <c r="AVD108" s="163"/>
      <c r="AVE108" s="191"/>
      <c r="AVF108" s="164"/>
      <c r="AVG108" s="163"/>
      <c r="AVI108" s="165"/>
      <c r="AVK108" s="139"/>
      <c r="AVM108" s="190"/>
      <c r="AVN108" s="141"/>
      <c r="AVO108" s="139"/>
      <c r="AVP108" s="163"/>
      <c r="AVQ108" s="163"/>
      <c r="AVR108" s="139"/>
      <c r="AVS108" s="143"/>
      <c r="AVT108" s="163"/>
      <c r="AVU108" s="139"/>
      <c r="AVV108" s="143"/>
      <c r="AVW108" s="163"/>
      <c r="AVX108" s="139"/>
      <c r="AVY108" s="143"/>
      <c r="AVZ108" s="163"/>
      <c r="AWA108" s="139"/>
      <c r="AWB108" s="143"/>
      <c r="AWC108" s="163"/>
      <c r="AWD108" s="191"/>
      <c r="AWE108" s="164"/>
      <c r="AWF108" s="163"/>
      <c r="AWH108" s="165"/>
      <c r="AWJ108" s="139"/>
      <c r="AWL108" s="190"/>
      <c r="AWM108" s="141"/>
      <c r="AWN108" s="139"/>
      <c r="AWO108" s="163"/>
      <c r="AWP108" s="163"/>
      <c r="AWQ108" s="139"/>
      <c r="AWR108" s="143"/>
      <c r="AWS108" s="163"/>
      <c r="AWT108" s="139"/>
      <c r="AWU108" s="143"/>
      <c r="AWV108" s="163"/>
      <c r="AWW108" s="139"/>
      <c r="AWX108" s="143"/>
      <c r="AWY108" s="163"/>
      <c r="AWZ108" s="139"/>
      <c r="AXA108" s="143"/>
      <c r="AXB108" s="163"/>
      <c r="AXC108" s="191"/>
      <c r="AXD108" s="164"/>
      <c r="AXE108" s="163"/>
      <c r="AXG108" s="165"/>
      <c r="AXI108" s="139"/>
      <c r="AXK108" s="190"/>
      <c r="AXL108" s="141"/>
      <c r="AXM108" s="139"/>
      <c r="AXN108" s="163"/>
      <c r="AXO108" s="163"/>
      <c r="AXP108" s="139"/>
      <c r="AXQ108" s="143"/>
      <c r="AXR108" s="163"/>
      <c r="AXS108" s="139"/>
      <c r="AXT108" s="143"/>
      <c r="AXU108" s="163"/>
      <c r="AXV108" s="139"/>
      <c r="AXW108" s="143"/>
      <c r="AXX108" s="163"/>
      <c r="AXY108" s="139"/>
      <c r="AXZ108" s="143"/>
      <c r="AYA108" s="163"/>
      <c r="AYB108" s="191"/>
      <c r="AYC108" s="164"/>
      <c r="AYD108" s="163"/>
      <c r="AYF108" s="165"/>
      <c r="AYH108" s="139"/>
      <c r="AYJ108" s="190"/>
      <c r="AYK108" s="141"/>
      <c r="AYL108" s="139"/>
      <c r="AYM108" s="163"/>
      <c r="AYN108" s="163"/>
      <c r="AYO108" s="139"/>
      <c r="AYP108" s="143"/>
      <c r="AYQ108" s="163"/>
      <c r="AYR108" s="139"/>
      <c r="AYS108" s="143"/>
      <c r="AYT108" s="163"/>
      <c r="AYU108" s="139"/>
      <c r="AYV108" s="143"/>
      <c r="AYW108" s="163"/>
      <c r="AYX108" s="139"/>
      <c r="AYY108" s="143"/>
      <c r="AYZ108" s="163"/>
      <c r="AZA108" s="191"/>
      <c r="AZB108" s="164"/>
      <c r="AZC108" s="163"/>
      <c r="AZE108" s="165"/>
      <c r="AZG108" s="139"/>
      <c r="AZI108" s="190"/>
      <c r="AZJ108" s="141"/>
      <c r="AZK108" s="139"/>
      <c r="AZL108" s="163"/>
      <c r="AZM108" s="163"/>
      <c r="AZN108" s="139"/>
      <c r="AZO108" s="143"/>
      <c r="AZP108" s="163"/>
      <c r="AZQ108" s="139"/>
      <c r="AZR108" s="143"/>
      <c r="AZS108" s="163"/>
      <c r="AZT108" s="139"/>
      <c r="AZU108" s="143"/>
      <c r="AZV108" s="163"/>
      <c r="AZW108" s="139"/>
      <c r="AZX108" s="143"/>
      <c r="AZY108" s="163"/>
      <c r="AZZ108" s="191"/>
      <c r="BAA108" s="164"/>
      <c r="BAB108" s="163"/>
      <c r="BAD108" s="165"/>
      <c r="BAF108" s="139"/>
      <c r="BAH108" s="190"/>
      <c r="BAI108" s="141"/>
      <c r="BAJ108" s="139"/>
      <c r="BAK108" s="163"/>
      <c r="BAL108" s="163"/>
      <c r="BAM108" s="139"/>
      <c r="BAN108" s="143"/>
      <c r="BAO108" s="163"/>
      <c r="BAP108" s="139"/>
      <c r="BAQ108" s="143"/>
      <c r="BAR108" s="163"/>
      <c r="BAS108" s="139"/>
      <c r="BAT108" s="143"/>
      <c r="BAU108" s="163"/>
      <c r="BAV108" s="139"/>
      <c r="BAW108" s="143"/>
      <c r="BAX108" s="163"/>
      <c r="BAY108" s="191"/>
      <c r="BAZ108" s="164"/>
      <c r="BBA108" s="163"/>
      <c r="BBC108" s="165"/>
      <c r="BBE108" s="139"/>
      <c r="BBG108" s="190"/>
      <c r="BBH108" s="141"/>
      <c r="BBI108" s="139"/>
      <c r="BBJ108" s="163"/>
      <c r="BBK108" s="163"/>
      <c r="BBL108" s="139"/>
      <c r="BBM108" s="143"/>
      <c r="BBN108" s="163"/>
      <c r="BBO108" s="139"/>
      <c r="BBP108" s="143"/>
      <c r="BBQ108" s="163"/>
      <c r="BBR108" s="139"/>
      <c r="BBS108" s="143"/>
      <c r="BBT108" s="163"/>
      <c r="BBU108" s="139"/>
      <c r="BBV108" s="143"/>
      <c r="BBW108" s="163"/>
      <c r="BBX108" s="191"/>
      <c r="BBY108" s="164"/>
      <c r="BBZ108" s="163"/>
      <c r="BCB108" s="165"/>
      <c r="BCD108" s="139"/>
      <c r="BCF108" s="190"/>
      <c r="BCG108" s="141"/>
      <c r="BCH108" s="139"/>
      <c r="BCI108" s="163"/>
      <c r="BCJ108" s="163"/>
      <c r="BCK108" s="139"/>
      <c r="BCL108" s="143"/>
      <c r="BCM108" s="163"/>
      <c r="BCN108" s="139"/>
      <c r="BCO108" s="143"/>
      <c r="BCP108" s="163"/>
      <c r="BCQ108" s="139"/>
      <c r="BCR108" s="143"/>
      <c r="BCS108" s="163"/>
      <c r="BCT108" s="139"/>
      <c r="BCU108" s="143"/>
      <c r="BCV108" s="163"/>
      <c r="BCW108" s="191"/>
      <c r="BCX108" s="164"/>
      <c r="BCY108" s="163"/>
      <c r="BDA108" s="165"/>
      <c r="BDC108" s="139"/>
      <c r="BDE108" s="190"/>
      <c r="BDF108" s="141"/>
      <c r="BDG108" s="139"/>
      <c r="BDH108" s="163"/>
      <c r="BDI108" s="163"/>
      <c r="BDJ108" s="139"/>
      <c r="BDK108" s="143"/>
      <c r="BDL108" s="163"/>
      <c r="BDM108" s="139"/>
      <c r="BDN108" s="143"/>
      <c r="BDO108" s="163"/>
      <c r="BDP108" s="139"/>
      <c r="BDQ108" s="143"/>
      <c r="BDR108" s="163"/>
      <c r="BDS108" s="139"/>
      <c r="BDT108" s="143"/>
      <c r="BDU108" s="163"/>
      <c r="BDV108" s="191"/>
      <c r="BDW108" s="164"/>
      <c r="BDX108" s="163"/>
      <c r="BDZ108" s="165"/>
      <c r="BEB108" s="139"/>
      <c r="BED108" s="190"/>
      <c r="BEE108" s="141"/>
      <c r="BEF108" s="139"/>
      <c r="BEG108" s="163"/>
      <c r="BEH108" s="163"/>
      <c r="BEI108" s="139"/>
      <c r="BEJ108" s="143"/>
      <c r="BEK108" s="163"/>
      <c r="BEL108" s="139"/>
      <c r="BEM108" s="143"/>
      <c r="BEN108" s="163"/>
      <c r="BEO108" s="139"/>
      <c r="BEP108" s="143"/>
      <c r="BEQ108" s="163"/>
      <c r="BER108" s="139"/>
      <c r="BES108" s="143"/>
      <c r="BET108" s="163"/>
      <c r="BEU108" s="191"/>
      <c r="BEV108" s="164"/>
      <c r="BEW108" s="163"/>
      <c r="BEY108" s="165"/>
      <c r="BFA108" s="139"/>
      <c r="BFC108" s="190"/>
      <c r="BFD108" s="141"/>
      <c r="BFE108" s="139"/>
      <c r="BFF108" s="163"/>
      <c r="BFG108" s="163"/>
      <c r="BFH108" s="139"/>
      <c r="BFI108" s="143"/>
      <c r="BFJ108" s="163"/>
      <c r="BFK108" s="139"/>
      <c r="BFL108" s="143"/>
      <c r="BFM108" s="163"/>
      <c r="BFN108" s="139"/>
      <c r="BFO108" s="143"/>
      <c r="BFP108" s="163"/>
      <c r="BFQ108" s="139"/>
      <c r="BFR108" s="143"/>
      <c r="BFS108" s="163"/>
      <c r="BFT108" s="191"/>
      <c r="BFU108" s="164"/>
      <c r="BFV108" s="163"/>
      <c r="BFX108" s="165"/>
      <c r="BFZ108" s="139"/>
      <c r="BGB108" s="190"/>
      <c r="BGC108" s="141"/>
      <c r="BGD108" s="139"/>
      <c r="BGE108" s="163"/>
      <c r="BGF108" s="163"/>
      <c r="BGG108" s="139"/>
      <c r="BGH108" s="143"/>
      <c r="BGI108" s="163"/>
      <c r="BGJ108" s="139"/>
      <c r="BGK108" s="143"/>
      <c r="BGL108" s="163"/>
      <c r="BGM108" s="139"/>
      <c r="BGN108" s="143"/>
      <c r="BGO108" s="163"/>
      <c r="BGP108" s="139"/>
      <c r="BGQ108" s="143"/>
      <c r="BGR108" s="163"/>
      <c r="BGS108" s="191"/>
      <c r="BGT108" s="164"/>
      <c r="BGU108" s="163"/>
      <c r="BGW108" s="165"/>
      <c r="BGY108" s="139"/>
      <c r="BHA108" s="190"/>
      <c r="BHB108" s="141"/>
      <c r="BHC108" s="139"/>
      <c r="BHD108" s="163"/>
      <c r="BHE108" s="163"/>
      <c r="BHF108" s="139"/>
      <c r="BHG108" s="143"/>
      <c r="BHH108" s="163"/>
      <c r="BHI108" s="139"/>
      <c r="BHJ108" s="143"/>
      <c r="BHK108" s="163"/>
      <c r="BHL108" s="139"/>
      <c r="BHM108" s="143"/>
      <c r="BHN108" s="163"/>
      <c r="BHO108" s="139"/>
      <c r="BHP108" s="143"/>
      <c r="BHQ108" s="163"/>
      <c r="BHR108" s="191"/>
      <c r="BHS108" s="164"/>
      <c r="BHT108" s="163"/>
      <c r="BHV108" s="165"/>
      <c r="BHX108" s="139"/>
      <c r="BHZ108" s="190"/>
      <c r="BIA108" s="141"/>
      <c r="BIB108" s="139"/>
      <c r="BIC108" s="163"/>
      <c r="BID108" s="163"/>
      <c r="BIE108" s="139"/>
      <c r="BIF108" s="143"/>
      <c r="BIG108" s="163"/>
      <c r="BIH108" s="139"/>
      <c r="BII108" s="143"/>
      <c r="BIJ108" s="163"/>
      <c r="BIK108" s="139"/>
      <c r="BIL108" s="143"/>
      <c r="BIM108" s="163"/>
      <c r="BIN108" s="139"/>
      <c r="BIO108" s="143"/>
      <c r="BIP108" s="163"/>
      <c r="BIQ108" s="191"/>
      <c r="BIR108" s="164"/>
      <c r="BIS108" s="163"/>
      <c r="BIU108" s="165"/>
      <c r="BIW108" s="139"/>
      <c r="BIY108" s="190"/>
      <c r="BIZ108" s="141"/>
      <c r="BJA108" s="139"/>
      <c r="BJB108" s="163"/>
      <c r="BJC108" s="163"/>
      <c r="BJD108" s="139"/>
      <c r="BJE108" s="143"/>
      <c r="BJF108" s="163"/>
      <c r="BJG108" s="139"/>
      <c r="BJH108" s="143"/>
      <c r="BJI108" s="163"/>
      <c r="BJJ108" s="139"/>
      <c r="BJK108" s="143"/>
      <c r="BJL108" s="163"/>
      <c r="BJM108" s="139"/>
      <c r="BJN108" s="143"/>
      <c r="BJO108" s="163"/>
      <c r="BJP108" s="191"/>
      <c r="BJQ108" s="164"/>
      <c r="BJR108" s="163"/>
      <c r="BJT108" s="165"/>
      <c r="BJV108" s="139"/>
      <c r="BJX108" s="190"/>
      <c r="BJY108" s="141"/>
      <c r="BJZ108" s="139"/>
      <c r="BKA108" s="163"/>
      <c r="BKB108" s="163"/>
      <c r="BKC108" s="139"/>
      <c r="BKD108" s="143"/>
      <c r="BKE108" s="163"/>
      <c r="BKF108" s="139"/>
      <c r="BKG108" s="143"/>
      <c r="BKH108" s="163"/>
      <c r="BKI108" s="139"/>
      <c r="BKJ108" s="143"/>
      <c r="BKK108" s="163"/>
      <c r="BKL108" s="139"/>
      <c r="BKM108" s="143"/>
      <c r="BKN108" s="163"/>
      <c r="BKO108" s="191"/>
      <c r="BKP108" s="164"/>
      <c r="BKQ108" s="163"/>
      <c r="BKS108" s="165"/>
      <c r="BKU108" s="139"/>
      <c r="BKW108" s="190"/>
      <c r="BKX108" s="141"/>
      <c r="BKY108" s="139"/>
      <c r="BKZ108" s="163"/>
      <c r="BLA108" s="163"/>
      <c r="BLB108" s="139"/>
      <c r="BLC108" s="143"/>
      <c r="BLD108" s="163"/>
      <c r="BLE108" s="139"/>
      <c r="BLF108" s="143"/>
      <c r="BLG108" s="163"/>
      <c r="BLH108" s="139"/>
      <c r="BLI108" s="143"/>
      <c r="BLJ108" s="163"/>
      <c r="BLK108" s="139"/>
      <c r="BLL108" s="143"/>
      <c r="BLM108" s="163"/>
      <c r="BLN108" s="191"/>
      <c r="BLO108" s="164"/>
      <c r="BLP108" s="163"/>
      <c r="BLR108" s="165"/>
      <c r="BLT108" s="139"/>
      <c r="BLV108" s="190"/>
      <c r="BLW108" s="141"/>
      <c r="BLX108" s="139"/>
      <c r="BLY108" s="163"/>
      <c r="BLZ108" s="163"/>
      <c r="BMA108" s="139"/>
      <c r="BMB108" s="143"/>
      <c r="BMC108" s="163"/>
      <c r="BMD108" s="139"/>
      <c r="BME108" s="143"/>
      <c r="BMF108" s="163"/>
      <c r="BMG108" s="139"/>
      <c r="BMH108" s="143"/>
      <c r="BMI108" s="163"/>
      <c r="BMJ108" s="139"/>
      <c r="BMK108" s="143"/>
      <c r="BML108" s="163"/>
      <c r="BMM108" s="191"/>
      <c r="BMN108" s="164"/>
      <c r="BMO108" s="163"/>
      <c r="BMQ108" s="165"/>
      <c r="BMS108" s="139"/>
      <c r="BMU108" s="190"/>
      <c r="BMV108" s="141"/>
      <c r="BMW108" s="139"/>
      <c r="BMX108" s="163"/>
      <c r="BMY108" s="163"/>
      <c r="BMZ108" s="139"/>
      <c r="BNA108" s="143"/>
      <c r="BNB108" s="163"/>
      <c r="BNC108" s="139"/>
      <c r="BND108" s="143"/>
      <c r="BNE108" s="163"/>
      <c r="BNF108" s="139"/>
      <c r="BNG108" s="143"/>
      <c r="BNH108" s="163"/>
      <c r="BNI108" s="139"/>
      <c r="BNJ108" s="143"/>
      <c r="BNK108" s="163"/>
      <c r="BNL108" s="191"/>
      <c r="BNM108" s="164"/>
      <c r="BNN108" s="163"/>
      <c r="BNP108" s="165"/>
      <c r="BNR108" s="139"/>
      <c r="BNT108" s="190"/>
      <c r="BNU108" s="141"/>
      <c r="BNV108" s="139"/>
      <c r="BNW108" s="163"/>
      <c r="BNX108" s="163"/>
      <c r="BNY108" s="139"/>
      <c r="BNZ108" s="143"/>
      <c r="BOA108" s="163"/>
      <c r="BOB108" s="139"/>
      <c r="BOC108" s="143"/>
      <c r="BOD108" s="163"/>
      <c r="BOE108" s="139"/>
      <c r="BOF108" s="143"/>
      <c r="BOG108" s="163"/>
      <c r="BOH108" s="139"/>
      <c r="BOI108" s="143"/>
      <c r="BOJ108" s="163"/>
      <c r="BOK108" s="191"/>
      <c r="BOL108" s="164"/>
      <c r="BOM108" s="163"/>
      <c r="BOO108" s="165"/>
      <c r="BOQ108" s="139"/>
      <c r="BOS108" s="190"/>
      <c r="BOT108" s="141"/>
      <c r="BOU108" s="139"/>
      <c r="BOV108" s="163"/>
      <c r="BOW108" s="163"/>
      <c r="BOX108" s="139"/>
      <c r="BOY108" s="143"/>
      <c r="BOZ108" s="163"/>
      <c r="BPA108" s="139"/>
      <c r="BPB108" s="143"/>
      <c r="BPC108" s="163"/>
      <c r="BPD108" s="139"/>
      <c r="BPE108" s="143"/>
      <c r="BPF108" s="163"/>
      <c r="BPG108" s="139"/>
      <c r="BPH108" s="143"/>
      <c r="BPI108" s="163"/>
      <c r="BPJ108" s="191"/>
      <c r="BPK108" s="164"/>
      <c r="BPL108" s="163"/>
      <c r="BPN108" s="165"/>
      <c r="BPP108" s="139"/>
      <c r="BPR108" s="190"/>
      <c r="BPS108" s="141"/>
      <c r="BPT108" s="139"/>
      <c r="BPU108" s="163"/>
      <c r="BPV108" s="163"/>
      <c r="BPW108" s="139"/>
      <c r="BPX108" s="143"/>
      <c r="BPY108" s="163"/>
      <c r="BPZ108" s="139"/>
      <c r="BQA108" s="143"/>
      <c r="BQB108" s="163"/>
      <c r="BQC108" s="139"/>
      <c r="BQD108" s="143"/>
      <c r="BQE108" s="163"/>
      <c r="BQF108" s="139"/>
      <c r="BQG108" s="143"/>
      <c r="BQH108" s="163"/>
      <c r="BQI108" s="191"/>
      <c r="BQJ108" s="164"/>
      <c r="BQK108" s="163"/>
      <c r="BQM108" s="165"/>
      <c r="BQO108" s="139"/>
      <c r="BQQ108" s="190"/>
      <c r="BQR108" s="141"/>
      <c r="BQS108" s="139"/>
      <c r="BQT108" s="163"/>
      <c r="BQU108" s="163"/>
      <c r="BQV108" s="139"/>
      <c r="BQW108" s="143"/>
      <c r="BQX108" s="163"/>
      <c r="BQY108" s="139"/>
      <c r="BQZ108" s="143"/>
      <c r="BRA108" s="163"/>
      <c r="BRB108" s="139"/>
      <c r="BRC108" s="143"/>
      <c r="BRD108" s="163"/>
      <c r="BRE108" s="139"/>
      <c r="BRF108" s="143"/>
      <c r="BRG108" s="163"/>
      <c r="BRH108" s="191"/>
      <c r="BRI108" s="164"/>
      <c r="BRJ108" s="163"/>
      <c r="BRL108" s="165"/>
      <c r="BRN108" s="139"/>
      <c r="BRP108" s="190"/>
      <c r="BRQ108" s="141"/>
      <c r="BRR108" s="139"/>
      <c r="BRS108" s="163"/>
      <c r="BRT108" s="163"/>
      <c r="BRU108" s="139"/>
      <c r="BRV108" s="143"/>
      <c r="BRW108" s="163"/>
      <c r="BRX108" s="139"/>
      <c r="BRY108" s="143"/>
      <c r="BRZ108" s="163"/>
      <c r="BSA108" s="139"/>
      <c r="BSB108" s="143"/>
      <c r="BSC108" s="163"/>
      <c r="BSD108" s="139"/>
      <c r="BSE108" s="143"/>
      <c r="BSF108" s="163"/>
      <c r="BSG108" s="191"/>
      <c r="BSH108" s="164"/>
      <c r="BSI108" s="163"/>
      <c r="BSK108" s="165"/>
      <c r="BSM108" s="139"/>
      <c r="BSO108" s="190"/>
      <c r="BSP108" s="141"/>
      <c r="BSQ108" s="139"/>
      <c r="BSR108" s="163"/>
      <c r="BSS108" s="163"/>
      <c r="BST108" s="139"/>
      <c r="BSU108" s="143"/>
      <c r="BSV108" s="163"/>
      <c r="BSW108" s="139"/>
      <c r="BSX108" s="143"/>
      <c r="BSY108" s="163"/>
      <c r="BSZ108" s="139"/>
      <c r="BTA108" s="143"/>
      <c r="BTB108" s="163"/>
      <c r="BTC108" s="139"/>
      <c r="BTD108" s="143"/>
      <c r="BTE108" s="163"/>
      <c r="BTF108" s="191"/>
      <c r="BTG108" s="164"/>
      <c r="BTH108" s="163"/>
      <c r="BTJ108" s="165"/>
      <c r="BTL108" s="139"/>
      <c r="BTN108" s="190"/>
      <c r="BTO108" s="141"/>
      <c r="BTP108" s="139"/>
      <c r="BTQ108" s="163"/>
      <c r="BTR108" s="163"/>
      <c r="BTS108" s="139"/>
      <c r="BTT108" s="143"/>
      <c r="BTU108" s="163"/>
      <c r="BTV108" s="139"/>
      <c r="BTW108" s="143"/>
      <c r="BTX108" s="163"/>
      <c r="BTY108" s="139"/>
      <c r="BTZ108" s="143"/>
      <c r="BUA108" s="163"/>
      <c r="BUB108" s="139"/>
      <c r="BUC108" s="143"/>
      <c r="BUD108" s="163"/>
      <c r="BUE108" s="191"/>
      <c r="BUF108" s="164"/>
      <c r="BUG108" s="163"/>
      <c r="BUI108" s="165"/>
      <c r="BUK108" s="139"/>
      <c r="BUM108" s="190"/>
      <c r="BUN108" s="141"/>
      <c r="BUO108" s="139"/>
      <c r="BUP108" s="163"/>
      <c r="BUQ108" s="163"/>
      <c r="BUR108" s="139"/>
      <c r="BUS108" s="143"/>
      <c r="BUT108" s="163"/>
      <c r="BUU108" s="139"/>
      <c r="BUV108" s="143"/>
      <c r="BUW108" s="163"/>
      <c r="BUX108" s="139"/>
      <c r="BUY108" s="143"/>
      <c r="BUZ108" s="163"/>
      <c r="BVA108" s="139"/>
      <c r="BVB108" s="143"/>
      <c r="BVC108" s="163"/>
      <c r="BVD108" s="191"/>
      <c r="BVE108" s="164"/>
      <c r="BVF108" s="163"/>
      <c r="BVH108" s="165"/>
      <c r="BVJ108" s="139"/>
      <c r="BVL108" s="190"/>
      <c r="BVM108" s="141"/>
      <c r="BVN108" s="139"/>
      <c r="BVO108" s="163"/>
      <c r="BVP108" s="163"/>
      <c r="BVQ108" s="139"/>
      <c r="BVR108" s="143"/>
      <c r="BVS108" s="163"/>
      <c r="BVT108" s="139"/>
      <c r="BVU108" s="143"/>
      <c r="BVV108" s="163"/>
      <c r="BVW108" s="139"/>
      <c r="BVX108" s="143"/>
      <c r="BVY108" s="163"/>
      <c r="BVZ108" s="139"/>
      <c r="BWA108" s="143"/>
      <c r="BWB108" s="163"/>
      <c r="BWC108" s="191"/>
      <c r="BWD108" s="164"/>
      <c r="BWE108" s="163"/>
      <c r="BWG108" s="165"/>
      <c r="BWI108" s="139"/>
      <c r="BWK108" s="190"/>
      <c r="BWL108" s="141"/>
      <c r="BWM108" s="139"/>
      <c r="BWN108" s="163"/>
      <c r="BWO108" s="163"/>
      <c r="BWP108" s="139"/>
      <c r="BWQ108" s="143"/>
      <c r="BWR108" s="163"/>
      <c r="BWS108" s="139"/>
      <c r="BWT108" s="143"/>
      <c r="BWU108" s="163"/>
      <c r="BWV108" s="139"/>
      <c r="BWW108" s="143"/>
      <c r="BWX108" s="163"/>
      <c r="BWY108" s="139"/>
      <c r="BWZ108" s="143"/>
      <c r="BXA108" s="163"/>
      <c r="BXB108" s="191"/>
      <c r="BXC108" s="164"/>
      <c r="BXD108" s="163"/>
      <c r="BXF108" s="165"/>
      <c r="BXH108" s="139"/>
      <c r="BXJ108" s="190"/>
      <c r="BXK108" s="141"/>
      <c r="BXL108" s="139"/>
      <c r="BXM108" s="163"/>
      <c r="BXN108" s="163"/>
      <c r="BXO108" s="139"/>
      <c r="BXP108" s="143"/>
      <c r="BXQ108" s="163"/>
      <c r="BXR108" s="139"/>
      <c r="BXS108" s="143"/>
      <c r="BXT108" s="163"/>
      <c r="BXU108" s="139"/>
      <c r="BXV108" s="143"/>
      <c r="BXW108" s="163"/>
      <c r="BXX108" s="139"/>
      <c r="BXY108" s="143"/>
      <c r="BXZ108" s="163"/>
      <c r="BYA108" s="191"/>
      <c r="BYB108" s="164"/>
      <c r="BYC108" s="163"/>
      <c r="BYE108" s="165"/>
      <c r="BYG108" s="139"/>
      <c r="BYI108" s="190"/>
      <c r="BYJ108" s="141"/>
      <c r="BYK108" s="139"/>
      <c r="BYL108" s="163"/>
      <c r="BYM108" s="163"/>
      <c r="BYN108" s="139"/>
      <c r="BYO108" s="143"/>
      <c r="BYP108" s="163"/>
      <c r="BYQ108" s="139"/>
      <c r="BYR108" s="143"/>
      <c r="BYS108" s="163"/>
      <c r="BYT108" s="139"/>
      <c r="BYU108" s="143"/>
      <c r="BYV108" s="163"/>
      <c r="BYW108" s="139"/>
      <c r="BYX108" s="143"/>
      <c r="BYY108" s="163"/>
      <c r="BYZ108" s="191"/>
      <c r="BZA108" s="164"/>
      <c r="BZB108" s="163"/>
      <c r="BZD108" s="165"/>
      <c r="BZF108" s="139"/>
      <c r="BZH108" s="190"/>
      <c r="BZI108" s="141"/>
      <c r="BZJ108" s="139"/>
      <c r="BZK108" s="163"/>
      <c r="BZL108" s="163"/>
      <c r="BZM108" s="139"/>
      <c r="BZN108" s="143"/>
      <c r="BZO108" s="163"/>
      <c r="BZP108" s="139"/>
      <c r="BZQ108" s="143"/>
      <c r="BZR108" s="163"/>
      <c r="BZS108" s="139"/>
      <c r="BZT108" s="143"/>
      <c r="BZU108" s="163"/>
      <c r="BZV108" s="139"/>
      <c r="BZW108" s="143"/>
      <c r="BZX108" s="163"/>
      <c r="BZY108" s="191"/>
      <c r="BZZ108" s="164"/>
      <c r="CAA108" s="163"/>
      <c r="CAC108" s="165"/>
      <c r="CAE108" s="139"/>
      <c r="CAG108" s="190"/>
      <c r="CAH108" s="141"/>
      <c r="CAI108" s="139"/>
      <c r="CAJ108" s="163"/>
      <c r="CAK108" s="163"/>
      <c r="CAL108" s="139"/>
      <c r="CAM108" s="143"/>
      <c r="CAN108" s="163"/>
      <c r="CAO108" s="139"/>
      <c r="CAP108" s="143"/>
      <c r="CAQ108" s="163"/>
      <c r="CAR108" s="139"/>
      <c r="CAS108" s="143"/>
      <c r="CAT108" s="163"/>
      <c r="CAU108" s="139"/>
      <c r="CAV108" s="143"/>
      <c r="CAW108" s="163"/>
      <c r="CAX108" s="191"/>
      <c r="CAY108" s="164"/>
      <c r="CAZ108" s="163"/>
      <c r="CBB108" s="165"/>
      <c r="CBD108" s="139"/>
      <c r="CBF108" s="190"/>
      <c r="CBG108" s="141"/>
      <c r="CBH108" s="139"/>
      <c r="CBI108" s="163"/>
      <c r="CBJ108" s="163"/>
      <c r="CBK108" s="139"/>
      <c r="CBL108" s="143"/>
      <c r="CBM108" s="163"/>
      <c r="CBN108" s="139"/>
      <c r="CBO108" s="143"/>
      <c r="CBP108" s="163"/>
      <c r="CBQ108" s="139"/>
      <c r="CBR108" s="143"/>
      <c r="CBS108" s="163"/>
      <c r="CBT108" s="139"/>
      <c r="CBU108" s="143"/>
      <c r="CBV108" s="163"/>
      <c r="CBW108" s="191"/>
      <c r="CBX108" s="164"/>
      <c r="CBY108" s="163"/>
      <c r="CCA108" s="165"/>
      <c r="CCC108" s="139"/>
      <c r="CCE108" s="190"/>
      <c r="CCF108" s="141"/>
      <c r="CCG108" s="139"/>
      <c r="CCH108" s="163"/>
      <c r="CCI108" s="163"/>
      <c r="CCJ108" s="139"/>
      <c r="CCK108" s="143"/>
      <c r="CCL108" s="163"/>
      <c r="CCM108" s="139"/>
      <c r="CCN108" s="143"/>
      <c r="CCO108" s="163"/>
      <c r="CCP108" s="139"/>
      <c r="CCQ108" s="143"/>
      <c r="CCR108" s="163"/>
      <c r="CCS108" s="139"/>
      <c r="CCT108" s="143"/>
      <c r="CCU108" s="163"/>
      <c r="CCV108" s="191"/>
      <c r="CCW108" s="164"/>
      <c r="CCX108" s="163"/>
      <c r="CCZ108" s="165"/>
      <c r="CDB108" s="139"/>
      <c r="CDD108" s="190"/>
      <c r="CDE108" s="141"/>
      <c r="CDF108" s="139"/>
      <c r="CDG108" s="163"/>
      <c r="CDH108" s="163"/>
      <c r="CDI108" s="139"/>
      <c r="CDJ108" s="143"/>
      <c r="CDK108" s="163"/>
      <c r="CDL108" s="139"/>
      <c r="CDM108" s="143"/>
      <c r="CDN108" s="163"/>
      <c r="CDO108" s="139"/>
      <c r="CDP108" s="143"/>
      <c r="CDQ108" s="163"/>
      <c r="CDR108" s="139"/>
      <c r="CDS108" s="143"/>
      <c r="CDT108" s="163"/>
      <c r="CDU108" s="191"/>
      <c r="CDV108" s="164"/>
      <c r="CDW108" s="163"/>
      <c r="CDY108" s="165"/>
      <c r="CEA108" s="139"/>
      <c r="CEC108" s="190"/>
      <c r="CED108" s="141"/>
      <c r="CEE108" s="139"/>
      <c r="CEF108" s="163"/>
      <c r="CEG108" s="163"/>
      <c r="CEH108" s="139"/>
      <c r="CEI108" s="143"/>
      <c r="CEJ108" s="163"/>
      <c r="CEK108" s="139"/>
      <c r="CEL108" s="143"/>
      <c r="CEM108" s="163"/>
      <c r="CEN108" s="139"/>
      <c r="CEO108" s="143"/>
      <c r="CEP108" s="163"/>
      <c r="CEQ108" s="139"/>
      <c r="CER108" s="143"/>
      <c r="CES108" s="163"/>
      <c r="CET108" s="191"/>
      <c r="CEU108" s="164"/>
      <c r="CEV108" s="163"/>
      <c r="CEX108" s="165"/>
      <c r="CEZ108" s="139"/>
      <c r="CFB108" s="190"/>
      <c r="CFC108" s="141"/>
      <c r="CFD108" s="139"/>
      <c r="CFE108" s="163"/>
      <c r="CFF108" s="163"/>
      <c r="CFG108" s="139"/>
      <c r="CFH108" s="143"/>
      <c r="CFI108" s="163"/>
      <c r="CFJ108" s="139"/>
      <c r="CFK108" s="143"/>
      <c r="CFL108" s="163"/>
      <c r="CFM108" s="139"/>
      <c r="CFN108" s="143"/>
      <c r="CFO108" s="163"/>
      <c r="CFP108" s="139"/>
      <c r="CFQ108" s="143"/>
      <c r="CFR108" s="163"/>
      <c r="CFS108" s="191"/>
      <c r="CFT108" s="164"/>
      <c r="CFU108" s="163"/>
      <c r="CFW108" s="165"/>
      <c r="CFY108" s="139"/>
      <c r="CGA108" s="190"/>
      <c r="CGB108" s="141"/>
      <c r="CGC108" s="139"/>
      <c r="CGD108" s="163"/>
      <c r="CGE108" s="163"/>
      <c r="CGF108" s="139"/>
      <c r="CGG108" s="143"/>
      <c r="CGH108" s="163"/>
      <c r="CGI108" s="139"/>
      <c r="CGJ108" s="143"/>
      <c r="CGK108" s="163"/>
      <c r="CGL108" s="139"/>
      <c r="CGM108" s="143"/>
      <c r="CGN108" s="163"/>
      <c r="CGO108" s="139"/>
      <c r="CGP108" s="143"/>
      <c r="CGQ108" s="163"/>
      <c r="CGR108" s="191"/>
      <c r="CGS108" s="164"/>
      <c r="CGT108" s="163"/>
      <c r="CGV108" s="165"/>
      <c r="CGX108" s="139"/>
      <c r="CGZ108" s="190"/>
      <c r="CHA108" s="141"/>
      <c r="CHB108" s="139"/>
      <c r="CHC108" s="163"/>
      <c r="CHD108" s="163"/>
      <c r="CHE108" s="139"/>
      <c r="CHF108" s="143"/>
      <c r="CHG108" s="163"/>
      <c r="CHH108" s="139"/>
      <c r="CHI108" s="143"/>
      <c r="CHJ108" s="163"/>
      <c r="CHK108" s="139"/>
      <c r="CHL108" s="143"/>
      <c r="CHM108" s="163"/>
      <c r="CHN108" s="139"/>
      <c r="CHO108" s="143"/>
      <c r="CHP108" s="163"/>
      <c r="CHQ108" s="191"/>
      <c r="CHR108" s="164"/>
      <c r="CHS108" s="163"/>
      <c r="CHU108" s="165"/>
      <c r="CHW108" s="139"/>
      <c r="CHY108" s="190"/>
      <c r="CHZ108" s="141"/>
      <c r="CIA108" s="139"/>
      <c r="CIB108" s="163"/>
      <c r="CIC108" s="163"/>
      <c r="CID108" s="139"/>
      <c r="CIE108" s="143"/>
      <c r="CIF108" s="163"/>
      <c r="CIG108" s="139"/>
      <c r="CIH108" s="143"/>
      <c r="CII108" s="163"/>
      <c r="CIJ108" s="139"/>
      <c r="CIK108" s="143"/>
      <c r="CIL108" s="163"/>
      <c r="CIM108" s="139"/>
      <c r="CIN108" s="143"/>
      <c r="CIO108" s="163"/>
      <c r="CIP108" s="191"/>
      <c r="CIQ108" s="164"/>
      <c r="CIR108" s="163"/>
      <c r="CIT108" s="165"/>
      <c r="CIV108" s="139"/>
      <c r="CIX108" s="190"/>
      <c r="CIY108" s="141"/>
      <c r="CIZ108" s="139"/>
      <c r="CJA108" s="163"/>
      <c r="CJB108" s="163"/>
      <c r="CJC108" s="139"/>
      <c r="CJD108" s="143"/>
      <c r="CJE108" s="163"/>
      <c r="CJF108" s="139"/>
      <c r="CJG108" s="143"/>
      <c r="CJH108" s="163"/>
      <c r="CJI108" s="139"/>
      <c r="CJJ108" s="143"/>
      <c r="CJK108" s="163"/>
      <c r="CJL108" s="139"/>
      <c r="CJM108" s="143"/>
      <c r="CJN108" s="163"/>
      <c r="CJO108" s="191"/>
      <c r="CJP108" s="164"/>
      <c r="CJQ108" s="163"/>
      <c r="CJS108" s="165"/>
      <c r="CJU108" s="139"/>
      <c r="CJW108" s="190"/>
      <c r="CJX108" s="141"/>
      <c r="CJY108" s="139"/>
      <c r="CJZ108" s="163"/>
      <c r="CKA108" s="163"/>
      <c r="CKB108" s="139"/>
      <c r="CKC108" s="143"/>
      <c r="CKD108" s="163"/>
      <c r="CKE108" s="139"/>
      <c r="CKF108" s="143"/>
      <c r="CKG108" s="163"/>
      <c r="CKH108" s="139"/>
      <c r="CKI108" s="143"/>
      <c r="CKJ108" s="163"/>
      <c r="CKK108" s="139"/>
      <c r="CKL108" s="143"/>
      <c r="CKM108" s="163"/>
      <c r="CKN108" s="191"/>
      <c r="CKO108" s="164"/>
      <c r="CKP108" s="163"/>
      <c r="CKR108" s="165"/>
      <c r="CKT108" s="139"/>
      <c r="CKV108" s="190"/>
      <c r="CKW108" s="141"/>
      <c r="CKX108" s="139"/>
      <c r="CKY108" s="163"/>
      <c r="CKZ108" s="163"/>
      <c r="CLA108" s="139"/>
      <c r="CLB108" s="143"/>
      <c r="CLC108" s="163"/>
      <c r="CLD108" s="139"/>
      <c r="CLE108" s="143"/>
      <c r="CLF108" s="163"/>
      <c r="CLG108" s="139"/>
      <c r="CLH108" s="143"/>
      <c r="CLI108" s="163"/>
      <c r="CLJ108" s="139"/>
      <c r="CLK108" s="143"/>
      <c r="CLL108" s="163"/>
      <c r="CLM108" s="191"/>
      <c r="CLN108" s="164"/>
      <c r="CLO108" s="163"/>
      <c r="CLQ108" s="165"/>
      <c r="CLS108" s="139"/>
      <c r="CLU108" s="190"/>
      <c r="CLV108" s="141"/>
      <c r="CLW108" s="139"/>
      <c r="CLX108" s="163"/>
      <c r="CLY108" s="163"/>
      <c r="CLZ108" s="139"/>
      <c r="CMA108" s="143"/>
      <c r="CMB108" s="163"/>
      <c r="CMC108" s="139"/>
      <c r="CMD108" s="143"/>
      <c r="CME108" s="163"/>
      <c r="CMF108" s="139"/>
      <c r="CMG108" s="143"/>
      <c r="CMH108" s="163"/>
      <c r="CMI108" s="139"/>
      <c r="CMJ108" s="143"/>
      <c r="CMK108" s="163"/>
      <c r="CML108" s="191"/>
      <c r="CMM108" s="164"/>
      <c r="CMN108" s="163"/>
      <c r="CMP108" s="165"/>
      <c r="CMR108" s="139"/>
      <c r="CMT108" s="190"/>
      <c r="CMU108" s="141"/>
      <c r="CMV108" s="139"/>
      <c r="CMW108" s="163"/>
      <c r="CMX108" s="163"/>
      <c r="CMY108" s="139"/>
      <c r="CMZ108" s="143"/>
      <c r="CNA108" s="163"/>
      <c r="CNB108" s="139"/>
      <c r="CNC108" s="143"/>
      <c r="CND108" s="163"/>
      <c r="CNE108" s="139"/>
      <c r="CNF108" s="143"/>
      <c r="CNG108" s="163"/>
      <c r="CNH108" s="139"/>
      <c r="CNI108" s="143"/>
      <c r="CNJ108" s="163"/>
      <c r="CNK108" s="191"/>
      <c r="CNL108" s="164"/>
      <c r="CNM108" s="163"/>
      <c r="CNO108" s="165"/>
      <c r="CNQ108" s="139"/>
      <c r="CNS108" s="190"/>
      <c r="CNT108" s="141"/>
      <c r="CNU108" s="139"/>
      <c r="CNV108" s="163"/>
      <c r="CNW108" s="163"/>
      <c r="CNX108" s="139"/>
      <c r="CNY108" s="143"/>
      <c r="CNZ108" s="163"/>
      <c r="COA108" s="139"/>
      <c r="COB108" s="143"/>
      <c r="COC108" s="163"/>
      <c r="COD108" s="139"/>
      <c r="COE108" s="143"/>
      <c r="COF108" s="163"/>
      <c r="COG108" s="139"/>
      <c r="COH108" s="143"/>
      <c r="COI108" s="163"/>
      <c r="COJ108" s="191"/>
      <c r="COK108" s="164"/>
      <c r="COL108" s="163"/>
      <c r="CON108" s="165"/>
      <c r="COP108" s="139"/>
      <c r="COR108" s="190"/>
      <c r="COS108" s="141"/>
      <c r="COT108" s="139"/>
      <c r="COU108" s="163"/>
      <c r="COV108" s="163"/>
      <c r="COW108" s="139"/>
      <c r="COX108" s="143"/>
      <c r="COY108" s="163"/>
      <c r="COZ108" s="139"/>
      <c r="CPA108" s="143"/>
      <c r="CPB108" s="163"/>
      <c r="CPC108" s="139"/>
      <c r="CPD108" s="143"/>
      <c r="CPE108" s="163"/>
      <c r="CPF108" s="139"/>
      <c r="CPG108" s="143"/>
      <c r="CPH108" s="163"/>
      <c r="CPI108" s="191"/>
      <c r="CPJ108" s="164"/>
      <c r="CPK108" s="163"/>
      <c r="CPM108" s="165"/>
      <c r="CPO108" s="139"/>
      <c r="CPQ108" s="190"/>
      <c r="CPR108" s="141"/>
      <c r="CPS108" s="139"/>
      <c r="CPT108" s="163"/>
      <c r="CPU108" s="163"/>
      <c r="CPV108" s="139"/>
      <c r="CPW108" s="143"/>
      <c r="CPX108" s="163"/>
      <c r="CPY108" s="139"/>
      <c r="CPZ108" s="143"/>
      <c r="CQA108" s="163"/>
      <c r="CQB108" s="139"/>
      <c r="CQC108" s="143"/>
      <c r="CQD108" s="163"/>
      <c r="CQE108" s="139"/>
      <c r="CQF108" s="143"/>
      <c r="CQG108" s="163"/>
      <c r="CQH108" s="191"/>
      <c r="CQI108" s="164"/>
      <c r="CQJ108" s="163"/>
      <c r="CQL108" s="165"/>
      <c r="CQN108" s="139"/>
      <c r="CQP108" s="190"/>
      <c r="CQQ108" s="141"/>
      <c r="CQR108" s="139"/>
      <c r="CQS108" s="163"/>
      <c r="CQT108" s="163"/>
      <c r="CQU108" s="139"/>
      <c r="CQV108" s="143"/>
      <c r="CQW108" s="163"/>
      <c r="CQX108" s="139"/>
      <c r="CQY108" s="143"/>
      <c r="CQZ108" s="163"/>
      <c r="CRA108" s="139"/>
      <c r="CRB108" s="143"/>
      <c r="CRC108" s="163"/>
      <c r="CRD108" s="139"/>
      <c r="CRE108" s="143"/>
      <c r="CRF108" s="163"/>
      <c r="CRG108" s="191"/>
      <c r="CRH108" s="164"/>
      <c r="CRI108" s="163"/>
      <c r="CRK108" s="165"/>
      <c r="CRM108" s="139"/>
      <c r="CRO108" s="190"/>
      <c r="CRP108" s="141"/>
      <c r="CRQ108" s="139"/>
      <c r="CRR108" s="163"/>
      <c r="CRS108" s="163"/>
      <c r="CRT108" s="139"/>
      <c r="CRU108" s="143"/>
      <c r="CRV108" s="163"/>
      <c r="CRW108" s="139"/>
      <c r="CRX108" s="143"/>
      <c r="CRY108" s="163"/>
      <c r="CRZ108" s="139"/>
      <c r="CSA108" s="143"/>
      <c r="CSB108" s="163"/>
      <c r="CSC108" s="139"/>
      <c r="CSD108" s="143"/>
      <c r="CSE108" s="163"/>
      <c r="CSF108" s="191"/>
      <c r="CSG108" s="164"/>
      <c r="CSH108" s="163"/>
      <c r="CSJ108" s="165"/>
      <c r="CSL108" s="139"/>
      <c r="CSN108" s="190"/>
      <c r="CSO108" s="141"/>
      <c r="CSP108" s="139"/>
      <c r="CSQ108" s="163"/>
      <c r="CSR108" s="163"/>
      <c r="CSS108" s="139"/>
      <c r="CST108" s="143"/>
      <c r="CSU108" s="163"/>
      <c r="CSV108" s="139"/>
      <c r="CSW108" s="143"/>
      <c r="CSX108" s="163"/>
      <c r="CSY108" s="139"/>
      <c r="CSZ108" s="143"/>
      <c r="CTA108" s="163"/>
      <c r="CTB108" s="139"/>
      <c r="CTC108" s="143"/>
      <c r="CTD108" s="163"/>
      <c r="CTE108" s="191"/>
      <c r="CTF108" s="164"/>
      <c r="CTG108" s="163"/>
      <c r="CTI108" s="165"/>
      <c r="CTK108" s="139"/>
      <c r="CTM108" s="190"/>
      <c r="CTN108" s="141"/>
      <c r="CTO108" s="139"/>
      <c r="CTP108" s="163"/>
      <c r="CTQ108" s="163"/>
      <c r="CTR108" s="139"/>
      <c r="CTS108" s="143"/>
      <c r="CTT108" s="163"/>
      <c r="CTU108" s="139"/>
      <c r="CTV108" s="143"/>
      <c r="CTW108" s="163"/>
      <c r="CTX108" s="139"/>
      <c r="CTY108" s="143"/>
      <c r="CTZ108" s="163"/>
      <c r="CUA108" s="139"/>
      <c r="CUB108" s="143"/>
      <c r="CUC108" s="163"/>
      <c r="CUD108" s="191"/>
      <c r="CUE108" s="164"/>
      <c r="CUF108" s="163"/>
      <c r="CUH108" s="165"/>
      <c r="CUJ108" s="139"/>
      <c r="CUL108" s="190"/>
      <c r="CUM108" s="141"/>
      <c r="CUN108" s="139"/>
      <c r="CUO108" s="163"/>
      <c r="CUP108" s="163"/>
      <c r="CUQ108" s="139"/>
      <c r="CUR108" s="143"/>
      <c r="CUS108" s="163"/>
      <c r="CUT108" s="139"/>
      <c r="CUU108" s="143"/>
      <c r="CUV108" s="163"/>
      <c r="CUW108" s="139"/>
      <c r="CUX108" s="143"/>
      <c r="CUY108" s="163"/>
      <c r="CUZ108" s="139"/>
      <c r="CVA108" s="143"/>
      <c r="CVB108" s="163"/>
      <c r="CVC108" s="191"/>
      <c r="CVD108" s="164"/>
      <c r="CVE108" s="163"/>
      <c r="CVG108" s="165"/>
      <c r="CVI108" s="139"/>
      <c r="CVK108" s="190"/>
      <c r="CVL108" s="141"/>
      <c r="CVM108" s="139"/>
      <c r="CVN108" s="163"/>
      <c r="CVO108" s="163"/>
      <c r="CVP108" s="139"/>
      <c r="CVQ108" s="143"/>
      <c r="CVR108" s="163"/>
      <c r="CVS108" s="139"/>
      <c r="CVT108" s="143"/>
      <c r="CVU108" s="163"/>
      <c r="CVV108" s="139"/>
      <c r="CVW108" s="143"/>
      <c r="CVX108" s="163"/>
      <c r="CVY108" s="139"/>
      <c r="CVZ108" s="143"/>
      <c r="CWA108" s="163"/>
      <c r="CWB108" s="191"/>
      <c r="CWC108" s="164"/>
      <c r="CWD108" s="163"/>
      <c r="CWF108" s="165"/>
      <c r="CWH108" s="139"/>
      <c r="CWJ108" s="190"/>
      <c r="CWK108" s="141"/>
      <c r="CWL108" s="139"/>
      <c r="CWM108" s="163"/>
      <c r="CWN108" s="163"/>
      <c r="CWO108" s="139"/>
      <c r="CWP108" s="143"/>
      <c r="CWQ108" s="163"/>
      <c r="CWR108" s="139"/>
      <c r="CWS108" s="143"/>
      <c r="CWT108" s="163"/>
      <c r="CWU108" s="139"/>
      <c r="CWV108" s="143"/>
      <c r="CWW108" s="163"/>
      <c r="CWX108" s="139"/>
      <c r="CWY108" s="143"/>
      <c r="CWZ108" s="163"/>
      <c r="CXA108" s="191"/>
      <c r="CXB108" s="164"/>
      <c r="CXC108" s="163"/>
      <c r="CXE108" s="165"/>
      <c r="CXG108" s="139"/>
      <c r="CXI108" s="190"/>
      <c r="CXJ108" s="141"/>
      <c r="CXK108" s="139"/>
      <c r="CXL108" s="163"/>
      <c r="CXM108" s="163"/>
      <c r="CXN108" s="139"/>
      <c r="CXO108" s="143"/>
      <c r="CXP108" s="163"/>
      <c r="CXQ108" s="139"/>
      <c r="CXR108" s="143"/>
      <c r="CXS108" s="163"/>
      <c r="CXT108" s="139"/>
      <c r="CXU108" s="143"/>
      <c r="CXV108" s="163"/>
      <c r="CXW108" s="139"/>
      <c r="CXX108" s="143"/>
      <c r="CXY108" s="163"/>
      <c r="CXZ108" s="191"/>
      <c r="CYA108" s="164"/>
      <c r="CYB108" s="163"/>
      <c r="CYD108" s="165"/>
      <c r="CYF108" s="139"/>
      <c r="CYH108" s="190"/>
      <c r="CYI108" s="141"/>
      <c r="CYJ108" s="139"/>
      <c r="CYK108" s="163"/>
      <c r="CYL108" s="163"/>
      <c r="CYM108" s="139"/>
      <c r="CYN108" s="143"/>
      <c r="CYO108" s="163"/>
      <c r="CYP108" s="139"/>
      <c r="CYQ108" s="143"/>
      <c r="CYR108" s="163"/>
      <c r="CYS108" s="139"/>
      <c r="CYT108" s="143"/>
      <c r="CYU108" s="163"/>
      <c r="CYV108" s="139"/>
      <c r="CYW108" s="143"/>
      <c r="CYX108" s="163"/>
      <c r="CYY108" s="191"/>
      <c r="CYZ108" s="164"/>
      <c r="CZA108" s="163"/>
      <c r="CZC108" s="165"/>
      <c r="CZE108" s="139"/>
      <c r="CZG108" s="190"/>
      <c r="CZH108" s="141"/>
      <c r="CZI108" s="139"/>
      <c r="CZJ108" s="163"/>
      <c r="CZK108" s="163"/>
      <c r="CZL108" s="139"/>
      <c r="CZM108" s="143"/>
      <c r="CZN108" s="163"/>
      <c r="CZO108" s="139"/>
      <c r="CZP108" s="143"/>
      <c r="CZQ108" s="163"/>
      <c r="CZR108" s="139"/>
      <c r="CZS108" s="143"/>
      <c r="CZT108" s="163"/>
      <c r="CZU108" s="139"/>
      <c r="CZV108" s="143"/>
      <c r="CZW108" s="163"/>
      <c r="CZX108" s="191"/>
      <c r="CZY108" s="164"/>
      <c r="CZZ108" s="163"/>
      <c r="DAB108" s="165"/>
      <c r="DAD108" s="139"/>
      <c r="DAF108" s="190"/>
      <c r="DAG108" s="141"/>
      <c r="DAH108" s="139"/>
      <c r="DAI108" s="163"/>
      <c r="DAJ108" s="163"/>
      <c r="DAK108" s="139"/>
      <c r="DAL108" s="143"/>
      <c r="DAM108" s="163"/>
      <c r="DAN108" s="139"/>
      <c r="DAO108" s="143"/>
      <c r="DAP108" s="163"/>
      <c r="DAQ108" s="139"/>
      <c r="DAR108" s="143"/>
      <c r="DAS108" s="163"/>
      <c r="DAT108" s="139"/>
      <c r="DAU108" s="143"/>
      <c r="DAV108" s="163"/>
      <c r="DAW108" s="191"/>
      <c r="DAX108" s="164"/>
      <c r="DAY108" s="163"/>
      <c r="DBA108" s="165"/>
      <c r="DBC108" s="139"/>
      <c r="DBE108" s="190"/>
      <c r="DBF108" s="141"/>
      <c r="DBG108" s="139"/>
      <c r="DBH108" s="163"/>
      <c r="DBI108" s="163"/>
      <c r="DBJ108" s="139"/>
      <c r="DBK108" s="143"/>
      <c r="DBL108" s="163"/>
      <c r="DBM108" s="139"/>
      <c r="DBN108" s="143"/>
      <c r="DBO108" s="163"/>
      <c r="DBP108" s="139"/>
      <c r="DBQ108" s="143"/>
      <c r="DBR108" s="163"/>
      <c r="DBS108" s="139"/>
      <c r="DBT108" s="143"/>
      <c r="DBU108" s="163"/>
      <c r="DBV108" s="191"/>
      <c r="DBW108" s="164"/>
      <c r="DBX108" s="163"/>
      <c r="DBZ108" s="165"/>
      <c r="DCB108" s="139"/>
      <c r="DCD108" s="190"/>
      <c r="DCE108" s="141"/>
      <c r="DCF108" s="139"/>
      <c r="DCG108" s="163"/>
      <c r="DCH108" s="163"/>
      <c r="DCI108" s="139"/>
      <c r="DCJ108" s="143"/>
      <c r="DCK108" s="163"/>
      <c r="DCL108" s="139"/>
      <c r="DCM108" s="143"/>
      <c r="DCN108" s="163"/>
      <c r="DCO108" s="139"/>
      <c r="DCP108" s="143"/>
      <c r="DCQ108" s="163"/>
      <c r="DCR108" s="139"/>
      <c r="DCS108" s="143"/>
      <c r="DCT108" s="163"/>
      <c r="DCU108" s="191"/>
      <c r="DCV108" s="164"/>
      <c r="DCW108" s="163"/>
      <c r="DCY108" s="165"/>
      <c r="DDA108" s="139"/>
      <c r="DDC108" s="190"/>
      <c r="DDD108" s="141"/>
      <c r="DDE108" s="139"/>
      <c r="DDF108" s="163"/>
      <c r="DDG108" s="163"/>
      <c r="DDH108" s="139"/>
      <c r="DDI108" s="143"/>
      <c r="DDJ108" s="163"/>
      <c r="DDK108" s="139"/>
      <c r="DDL108" s="143"/>
      <c r="DDM108" s="163"/>
      <c r="DDN108" s="139"/>
      <c r="DDO108" s="143"/>
      <c r="DDP108" s="163"/>
      <c r="DDQ108" s="139"/>
      <c r="DDR108" s="143"/>
      <c r="DDS108" s="163"/>
      <c r="DDT108" s="191"/>
      <c r="DDU108" s="164"/>
      <c r="DDV108" s="163"/>
      <c r="DDX108" s="165"/>
      <c r="DDZ108" s="139"/>
      <c r="DEB108" s="190"/>
      <c r="DEC108" s="141"/>
      <c r="DED108" s="139"/>
      <c r="DEE108" s="163"/>
      <c r="DEF108" s="163"/>
      <c r="DEG108" s="139"/>
      <c r="DEH108" s="143"/>
      <c r="DEI108" s="163"/>
      <c r="DEJ108" s="139"/>
      <c r="DEK108" s="143"/>
      <c r="DEL108" s="163"/>
      <c r="DEM108" s="139"/>
      <c r="DEN108" s="143"/>
      <c r="DEO108" s="163"/>
      <c r="DEP108" s="139"/>
      <c r="DEQ108" s="143"/>
      <c r="DER108" s="163"/>
      <c r="DES108" s="191"/>
      <c r="DET108" s="164"/>
      <c r="DEU108" s="163"/>
      <c r="DEW108" s="165"/>
      <c r="DEY108" s="139"/>
      <c r="DFA108" s="190"/>
      <c r="DFB108" s="141"/>
      <c r="DFC108" s="139"/>
      <c r="DFD108" s="163"/>
      <c r="DFE108" s="163"/>
      <c r="DFF108" s="139"/>
      <c r="DFG108" s="143"/>
      <c r="DFH108" s="163"/>
      <c r="DFI108" s="139"/>
      <c r="DFJ108" s="143"/>
      <c r="DFK108" s="163"/>
      <c r="DFL108" s="139"/>
      <c r="DFM108" s="143"/>
      <c r="DFN108" s="163"/>
      <c r="DFO108" s="139"/>
      <c r="DFP108" s="143"/>
      <c r="DFQ108" s="163"/>
      <c r="DFR108" s="191"/>
      <c r="DFS108" s="164"/>
      <c r="DFT108" s="163"/>
      <c r="DFV108" s="165"/>
      <c r="DFX108" s="139"/>
      <c r="DFZ108" s="190"/>
      <c r="DGA108" s="141"/>
      <c r="DGB108" s="139"/>
      <c r="DGC108" s="163"/>
      <c r="DGD108" s="163"/>
      <c r="DGE108" s="139"/>
      <c r="DGF108" s="143"/>
      <c r="DGG108" s="163"/>
      <c r="DGH108" s="139"/>
      <c r="DGI108" s="143"/>
      <c r="DGJ108" s="163"/>
      <c r="DGK108" s="139"/>
      <c r="DGL108" s="143"/>
      <c r="DGM108" s="163"/>
      <c r="DGN108" s="139"/>
      <c r="DGO108" s="143"/>
      <c r="DGP108" s="163"/>
      <c r="DGQ108" s="191"/>
      <c r="DGR108" s="164"/>
      <c r="DGS108" s="163"/>
      <c r="DGU108" s="165"/>
      <c r="DGW108" s="139"/>
      <c r="DGY108" s="190"/>
      <c r="DGZ108" s="141"/>
      <c r="DHA108" s="139"/>
      <c r="DHB108" s="163"/>
      <c r="DHC108" s="163"/>
      <c r="DHD108" s="139"/>
      <c r="DHE108" s="143"/>
      <c r="DHF108" s="163"/>
      <c r="DHG108" s="139"/>
      <c r="DHH108" s="143"/>
      <c r="DHI108" s="163"/>
      <c r="DHJ108" s="139"/>
      <c r="DHK108" s="143"/>
      <c r="DHL108" s="163"/>
      <c r="DHM108" s="139"/>
      <c r="DHN108" s="143"/>
      <c r="DHO108" s="163"/>
      <c r="DHP108" s="191"/>
      <c r="DHQ108" s="164"/>
      <c r="DHR108" s="163"/>
      <c r="DHT108" s="165"/>
      <c r="DHV108" s="139"/>
      <c r="DHX108" s="190"/>
      <c r="DHY108" s="141"/>
      <c r="DHZ108" s="139"/>
      <c r="DIA108" s="163"/>
      <c r="DIB108" s="163"/>
      <c r="DIC108" s="139"/>
      <c r="DID108" s="143"/>
      <c r="DIE108" s="163"/>
      <c r="DIF108" s="139"/>
      <c r="DIG108" s="143"/>
      <c r="DIH108" s="163"/>
      <c r="DII108" s="139"/>
      <c r="DIJ108" s="143"/>
      <c r="DIK108" s="163"/>
      <c r="DIL108" s="139"/>
      <c r="DIM108" s="143"/>
      <c r="DIN108" s="163"/>
      <c r="DIO108" s="191"/>
      <c r="DIP108" s="164"/>
      <c r="DIQ108" s="163"/>
      <c r="DIS108" s="165"/>
      <c r="DIU108" s="139"/>
      <c r="DIW108" s="190"/>
      <c r="DIX108" s="141"/>
      <c r="DIY108" s="139"/>
      <c r="DIZ108" s="163"/>
      <c r="DJA108" s="163"/>
      <c r="DJB108" s="139"/>
      <c r="DJC108" s="143"/>
      <c r="DJD108" s="163"/>
      <c r="DJE108" s="139"/>
      <c r="DJF108" s="143"/>
      <c r="DJG108" s="163"/>
      <c r="DJH108" s="139"/>
      <c r="DJI108" s="143"/>
      <c r="DJJ108" s="163"/>
      <c r="DJK108" s="139"/>
      <c r="DJL108" s="143"/>
      <c r="DJM108" s="163"/>
      <c r="DJN108" s="191"/>
      <c r="DJO108" s="164"/>
      <c r="DJP108" s="163"/>
      <c r="DJR108" s="165"/>
      <c r="DJT108" s="139"/>
      <c r="DJV108" s="190"/>
      <c r="DJW108" s="141"/>
      <c r="DJX108" s="139"/>
      <c r="DJY108" s="163"/>
      <c r="DJZ108" s="163"/>
      <c r="DKA108" s="139"/>
      <c r="DKB108" s="143"/>
      <c r="DKC108" s="163"/>
      <c r="DKD108" s="139"/>
      <c r="DKE108" s="143"/>
      <c r="DKF108" s="163"/>
      <c r="DKG108" s="139"/>
      <c r="DKH108" s="143"/>
      <c r="DKI108" s="163"/>
      <c r="DKJ108" s="139"/>
      <c r="DKK108" s="143"/>
      <c r="DKL108" s="163"/>
      <c r="DKM108" s="191"/>
      <c r="DKN108" s="164"/>
      <c r="DKO108" s="163"/>
      <c r="DKQ108" s="165"/>
      <c r="DKS108" s="139"/>
      <c r="DKU108" s="190"/>
      <c r="DKV108" s="141"/>
      <c r="DKW108" s="139"/>
      <c r="DKX108" s="163"/>
      <c r="DKY108" s="163"/>
      <c r="DKZ108" s="139"/>
      <c r="DLA108" s="143"/>
      <c r="DLB108" s="163"/>
      <c r="DLC108" s="139"/>
      <c r="DLD108" s="143"/>
      <c r="DLE108" s="163"/>
      <c r="DLF108" s="139"/>
      <c r="DLG108" s="143"/>
      <c r="DLH108" s="163"/>
      <c r="DLI108" s="139"/>
      <c r="DLJ108" s="143"/>
      <c r="DLK108" s="163"/>
      <c r="DLL108" s="191"/>
      <c r="DLM108" s="164"/>
      <c r="DLN108" s="163"/>
      <c r="DLP108" s="165"/>
      <c r="DLR108" s="139"/>
      <c r="DLT108" s="190"/>
      <c r="DLU108" s="141"/>
      <c r="DLV108" s="139"/>
      <c r="DLW108" s="163"/>
      <c r="DLX108" s="163"/>
      <c r="DLY108" s="139"/>
      <c r="DLZ108" s="143"/>
      <c r="DMA108" s="163"/>
      <c r="DMB108" s="139"/>
      <c r="DMC108" s="143"/>
      <c r="DMD108" s="163"/>
      <c r="DME108" s="139"/>
      <c r="DMF108" s="143"/>
      <c r="DMG108" s="163"/>
      <c r="DMH108" s="139"/>
      <c r="DMI108" s="143"/>
      <c r="DMJ108" s="163"/>
      <c r="DMK108" s="191"/>
      <c r="DML108" s="164"/>
      <c r="DMM108" s="163"/>
      <c r="DMO108" s="165"/>
      <c r="DMQ108" s="139"/>
      <c r="DMS108" s="190"/>
      <c r="DMT108" s="141"/>
      <c r="DMU108" s="139"/>
      <c r="DMV108" s="163"/>
      <c r="DMW108" s="163"/>
      <c r="DMX108" s="139"/>
      <c r="DMY108" s="143"/>
      <c r="DMZ108" s="163"/>
      <c r="DNA108" s="139"/>
      <c r="DNB108" s="143"/>
      <c r="DNC108" s="163"/>
      <c r="DND108" s="139"/>
      <c r="DNE108" s="143"/>
      <c r="DNF108" s="163"/>
      <c r="DNG108" s="139"/>
      <c r="DNH108" s="143"/>
      <c r="DNI108" s="163"/>
      <c r="DNJ108" s="191"/>
      <c r="DNK108" s="164"/>
      <c r="DNL108" s="163"/>
      <c r="DNN108" s="165"/>
      <c r="DNP108" s="139"/>
      <c r="DNR108" s="190"/>
      <c r="DNS108" s="141"/>
      <c r="DNT108" s="139"/>
      <c r="DNU108" s="163"/>
      <c r="DNV108" s="163"/>
      <c r="DNW108" s="139"/>
      <c r="DNX108" s="143"/>
      <c r="DNY108" s="163"/>
      <c r="DNZ108" s="139"/>
      <c r="DOA108" s="143"/>
      <c r="DOB108" s="163"/>
      <c r="DOC108" s="139"/>
      <c r="DOD108" s="143"/>
      <c r="DOE108" s="163"/>
      <c r="DOF108" s="139"/>
      <c r="DOG108" s="143"/>
      <c r="DOH108" s="163"/>
      <c r="DOI108" s="191"/>
      <c r="DOJ108" s="164"/>
      <c r="DOK108" s="163"/>
      <c r="DOM108" s="165"/>
      <c r="DOO108" s="139"/>
      <c r="DOQ108" s="190"/>
      <c r="DOR108" s="141"/>
      <c r="DOS108" s="139"/>
      <c r="DOT108" s="163"/>
      <c r="DOU108" s="163"/>
      <c r="DOV108" s="139"/>
      <c r="DOW108" s="143"/>
      <c r="DOX108" s="163"/>
      <c r="DOY108" s="139"/>
      <c r="DOZ108" s="143"/>
      <c r="DPA108" s="163"/>
      <c r="DPB108" s="139"/>
      <c r="DPC108" s="143"/>
      <c r="DPD108" s="163"/>
      <c r="DPE108" s="139"/>
      <c r="DPF108" s="143"/>
      <c r="DPG108" s="163"/>
      <c r="DPH108" s="191"/>
      <c r="DPI108" s="164"/>
      <c r="DPJ108" s="163"/>
      <c r="DPL108" s="165"/>
      <c r="DPN108" s="139"/>
      <c r="DPP108" s="190"/>
      <c r="DPQ108" s="141"/>
      <c r="DPR108" s="139"/>
      <c r="DPS108" s="163"/>
      <c r="DPT108" s="163"/>
      <c r="DPU108" s="139"/>
      <c r="DPV108" s="143"/>
      <c r="DPW108" s="163"/>
      <c r="DPX108" s="139"/>
      <c r="DPY108" s="143"/>
      <c r="DPZ108" s="163"/>
      <c r="DQA108" s="139"/>
      <c r="DQB108" s="143"/>
      <c r="DQC108" s="163"/>
      <c r="DQD108" s="139"/>
      <c r="DQE108" s="143"/>
      <c r="DQF108" s="163"/>
      <c r="DQG108" s="191"/>
      <c r="DQH108" s="164"/>
      <c r="DQI108" s="163"/>
      <c r="DQK108" s="165"/>
      <c r="DQM108" s="139"/>
      <c r="DQO108" s="190"/>
      <c r="DQP108" s="141"/>
      <c r="DQQ108" s="139"/>
      <c r="DQR108" s="163"/>
      <c r="DQS108" s="163"/>
      <c r="DQT108" s="139"/>
      <c r="DQU108" s="143"/>
      <c r="DQV108" s="163"/>
      <c r="DQW108" s="139"/>
      <c r="DQX108" s="143"/>
      <c r="DQY108" s="163"/>
      <c r="DQZ108" s="139"/>
      <c r="DRA108" s="143"/>
      <c r="DRB108" s="163"/>
      <c r="DRC108" s="139"/>
      <c r="DRD108" s="143"/>
      <c r="DRE108" s="163"/>
      <c r="DRF108" s="191"/>
      <c r="DRG108" s="164"/>
      <c r="DRH108" s="163"/>
      <c r="DRJ108" s="165"/>
      <c r="DRL108" s="139"/>
      <c r="DRN108" s="190"/>
      <c r="DRO108" s="141"/>
      <c r="DRP108" s="139"/>
      <c r="DRQ108" s="163"/>
      <c r="DRR108" s="163"/>
      <c r="DRS108" s="139"/>
      <c r="DRT108" s="143"/>
      <c r="DRU108" s="163"/>
      <c r="DRV108" s="139"/>
      <c r="DRW108" s="143"/>
      <c r="DRX108" s="163"/>
      <c r="DRY108" s="139"/>
      <c r="DRZ108" s="143"/>
      <c r="DSA108" s="163"/>
      <c r="DSB108" s="139"/>
      <c r="DSC108" s="143"/>
      <c r="DSD108" s="163"/>
      <c r="DSE108" s="191"/>
      <c r="DSF108" s="164"/>
      <c r="DSG108" s="163"/>
      <c r="DSI108" s="165"/>
      <c r="DSK108" s="139"/>
      <c r="DSM108" s="190"/>
      <c r="DSN108" s="141"/>
      <c r="DSO108" s="139"/>
      <c r="DSP108" s="163"/>
      <c r="DSQ108" s="163"/>
      <c r="DSR108" s="139"/>
      <c r="DSS108" s="143"/>
      <c r="DST108" s="163"/>
      <c r="DSU108" s="139"/>
      <c r="DSV108" s="143"/>
      <c r="DSW108" s="163"/>
      <c r="DSX108" s="139"/>
      <c r="DSY108" s="143"/>
      <c r="DSZ108" s="163"/>
      <c r="DTA108" s="139"/>
      <c r="DTB108" s="143"/>
      <c r="DTC108" s="163"/>
      <c r="DTD108" s="191"/>
      <c r="DTE108" s="164"/>
      <c r="DTF108" s="163"/>
      <c r="DTH108" s="165"/>
      <c r="DTJ108" s="139"/>
      <c r="DTL108" s="190"/>
      <c r="DTM108" s="141"/>
      <c r="DTN108" s="139"/>
      <c r="DTO108" s="163"/>
      <c r="DTP108" s="163"/>
      <c r="DTQ108" s="139"/>
      <c r="DTR108" s="143"/>
      <c r="DTS108" s="163"/>
      <c r="DTT108" s="139"/>
      <c r="DTU108" s="143"/>
      <c r="DTV108" s="163"/>
      <c r="DTW108" s="139"/>
      <c r="DTX108" s="143"/>
      <c r="DTY108" s="163"/>
      <c r="DTZ108" s="139"/>
      <c r="DUA108" s="143"/>
      <c r="DUB108" s="163"/>
      <c r="DUC108" s="191"/>
      <c r="DUD108" s="164"/>
      <c r="DUE108" s="163"/>
      <c r="DUG108" s="165"/>
      <c r="DUI108" s="139"/>
      <c r="DUK108" s="190"/>
      <c r="DUL108" s="141"/>
      <c r="DUM108" s="139"/>
      <c r="DUN108" s="163"/>
      <c r="DUO108" s="163"/>
      <c r="DUP108" s="139"/>
      <c r="DUQ108" s="143"/>
      <c r="DUR108" s="163"/>
      <c r="DUS108" s="139"/>
      <c r="DUT108" s="143"/>
      <c r="DUU108" s="163"/>
      <c r="DUV108" s="139"/>
      <c r="DUW108" s="143"/>
      <c r="DUX108" s="163"/>
      <c r="DUY108" s="139"/>
      <c r="DUZ108" s="143"/>
      <c r="DVA108" s="163"/>
      <c r="DVB108" s="191"/>
      <c r="DVC108" s="164"/>
      <c r="DVD108" s="163"/>
      <c r="DVF108" s="165"/>
      <c r="DVH108" s="139"/>
      <c r="DVJ108" s="190"/>
      <c r="DVK108" s="141"/>
      <c r="DVL108" s="139"/>
      <c r="DVM108" s="163"/>
      <c r="DVN108" s="163"/>
      <c r="DVO108" s="139"/>
      <c r="DVP108" s="143"/>
      <c r="DVQ108" s="163"/>
      <c r="DVR108" s="139"/>
      <c r="DVS108" s="143"/>
      <c r="DVT108" s="163"/>
      <c r="DVU108" s="139"/>
      <c r="DVV108" s="143"/>
      <c r="DVW108" s="163"/>
      <c r="DVX108" s="139"/>
      <c r="DVY108" s="143"/>
      <c r="DVZ108" s="163"/>
      <c r="DWA108" s="191"/>
      <c r="DWB108" s="164"/>
      <c r="DWC108" s="163"/>
      <c r="DWE108" s="165"/>
      <c r="DWG108" s="139"/>
      <c r="DWI108" s="190"/>
      <c r="DWJ108" s="141"/>
      <c r="DWK108" s="139"/>
      <c r="DWL108" s="163"/>
      <c r="DWM108" s="163"/>
      <c r="DWN108" s="139"/>
      <c r="DWO108" s="143"/>
      <c r="DWP108" s="163"/>
      <c r="DWQ108" s="139"/>
      <c r="DWR108" s="143"/>
      <c r="DWS108" s="163"/>
      <c r="DWT108" s="139"/>
      <c r="DWU108" s="143"/>
      <c r="DWV108" s="163"/>
      <c r="DWW108" s="139"/>
      <c r="DWX108" s="143"/>
      <c r="DWY108" s="163"/>
      <c r="DWZ108" s="191"/>
      <c r="DXA108" s="164"/>
      <c r="DXB108" s="163"/>
      <c r="DXD108" s="165"/>
      <c r="DXF108" s="139"/>
      <c r="DXH108" s="190"/>
      <c r="DXI108" s="141"/>
      <c r="DXJ108" s="139"/>
      <c r="DXK108" s="163"/>
      <c r="DXL108" s="163"/>
      <c r="DXM108" s="139"/>
      <c r="DXN108" s="143"/>
      <c r="DXO108" s="163"/>
      <c r="DXP108" s="139"/>
      <c r="DXQ108" s="143"/>
      <c r="DXR108" s="163"/>
      <c r="DXS108" s="139"/>
      <c r="DXT108" s="143"/>
      <c r="DXU108" s="163"/>
      <c r="DXV108" s="139"/>
      <c r="DXW108" s="143"/>
      <c r="DXX108" s="163"/>
      <c r="DXY108" s="191"/>
      <c r="DXZ108" s="164"/>
      <c r="DYA108" s="163"/>
      <c r="DYC108" s="165"/>
      <c r="DYE108" s="139"/>
      <c r="DYG108" s="190"/>
      <c r="DYH108" s="141"/>
      <c r="DYI108" s="139"/>
      <c r="DYJ108" s="163"/>
      <c r="DYK108" s="163"/>
      <c r="DYL108" s="139"/>
      <c r="DYM108" s="143"/>
      <c r="DYN108" s="163"/>
      <c r="DYO108" s="139"/>
      <c r="DYP108" s="143"/>
      <c r="DYQ108" s="163"/>
      <c r="DYR108" s="139"/>
      <c r="DYS108" s="143"/>
      <c r="DYT108" s="163"/>
      <c r="DYU108" s="139"/>
      <c r="DYV108" s="143"/>
      <c r="DYW108" s="163"/>
      <c r="DYX108" s="191"/>
      <c r="DYY108" s="164"/>
      <c r="DYZ108" s="163"/>
      <c r="DZB108" s="165"/>
      <c r="DZD108" s="139"/>
      <c r="DZF108" s="190"/>
      <c r="DZG108" s="141"/>
      <c r="DZH108" s="139"/>
      <c r="DZI108" s="163"/>
      <c r="DZJ108" s="163"/>
      <c r="DZK108" s="139"/>
      <c r="DZL108" s="143"/>
      <c r="DZM108" s="163"/>
      <c r="DZN108" s="139"/>
      <c r="DZO108" s="143"/>
      <c r="DZP108" s="163"/>
      <c r="DZQ108" s="139"/>
      <c r="DZR108" s="143"/>
      <c r="DZS108" s="163"/>
      <c r="DZT108" s="139"/>
      <c r="DZU108" s="143"/>
      <c r="DZV108" s="163"/>
      <c r="DZW108" s="191"/>
      <c r="DZX108" s="164"/>
      <c r="DZY108" s="163"/>
      <c r="EAA108" s="165"/>
      <c r="EAC108" s="139"/>
      <c r="EAE108" s="190"/>
      <c r="EAF108" s="141"/>
      <c r="EAG108" s="139"/>
      <c r="EAH108" s="163"/>
      <c r="EAI108" s="163"/>
      <c r="EAJ108" s="139"/>
      <c r="EAK108" s="143"/>
      <c r="EAL108" s="163"/>
      <c r="EAM108" s="139"/>
      <c r="EAN108" s="143"/>
      <c r="EAO108" s="163"/>
      <c r="EAP108" s="139"/>
      <c r="EAQ108" s="143"/>
      <c r="EAR108" s="163"/>
      <c r="EAS108" s="139"/>
      <c r="EAT108" s="143"/>
      <c r="EAU108" s="163"/>
      <c r="EAV108" s="191"/>
      <c r="EAW108" s="164"/>
      <c r="EAX108" s="163"/>
      <c r="EAZ108" s="165"/>
      <c r="EBB108" s="139"/>
      <c r="EBD108" s="190"/>
      <c r="EBE108" s="141"/>
      <c r="EBF108" s="139"/>
      <c r="EBG108" s="163"/>
      <c r="EBH108" s="163"/>
      <c r="EBI108" s="139"/>
      <c r="EBJ108" s="143"/>
      <c r="EBK108" s="163"/>
      <c r="EBL108" s="139"/>
      <c r="EBM108" s="143"/>
      <c r="EBN108" s="163"/>
      <c r="EBO108" s="139"/>
      <c r="EBP108" s="143"/>
      <c r="EBQ108" s="163"/>
      <c r="EBR108" s="139"/>
      <c r="EBS108" s="143"/>
      <c r="EBT108" s="163"/>
      <c r="EBU108" s="191"/>
      <c r="EBV108" s="164"/>
      <c r="EBW108" s="163"/>
      <c r="EBY108" s="165"/>
      <c r="ECA108" s="139"/>
      <c r="ECC108" s="190"/>
      <c r="ECD108" s="141"/>
      <c r="ECE108" s="139"/>
      <c r="ECF108" s="163"/>
      <c r="ECG108" s="163"/>
      <c r="ECH108" s="139"/>
      <c r="ECI108" s="143"/>
      <c r="ECJ108" s="163"/>
      <c r="ECK108" s="139"/>
      <c r="ECL108" s="143"/>
      <c r="ECM108" s="163"/>
      <c r="ECN108" s="139"/>
      <c r="ECO108" s="143"/>
      <c r="ECP108" s="163"/>
      <c r="ECQ108" s="139"/>
      <c r="ECR108" s="143"/>
      <c r="ECS108" s="163"/>
      <c r="ECT108" s="191"/>
      <c r="ECU108" s="164"/>
      <c r="ECV108" s="163"/>
      <c r="ECX108" s="165"/>
      <c r="ECZ108" s="139"/>
      <c r="EDB108" s="190"/>
      <c r="EDC108" s="141"/>
      <c r="EDD108" s="139"/>
      <c r="EDE108" s="163"/>
      <c r="EDF108" s="163"/>
      <c r="EDG108" s="139"/>
      <c r="EDH108" s="143"/>
      <c r="EDI108" s="163"/>
      <c r="EDJ108" s="139"/>
      <c r="EDK108" s="143"/>
      <c r="EDL108" s="163"/>
      <c r="EDM108" s="139"/>
      <c r="EDN108" s="143"/>
      <c r="EDO108" s="163"/>
      <c r="EDP108" s="139"/>
      <c r="EDQ108" s="143"/>
      <c r="EDR108" s="163"/>
      <c r="EDS108" s="191"/>
      <c r="EDT108" s="164"/>
      <c r="EDU108" s="163"/>
      <c r="EDW108" s="165"/>
      <c r="EDY108" s="139"/>
      <c r="EEA108" s="190"/>
      <c r="EEB108" s="141"/>
      <c r="EEC108" s="139"/>
      <c r="EED108" s="163"/>
      <c r="EEE108" s="163"/>
      <c r="EEF108" s="139"/>
      <c r="EEG108" s="143"/>
      <c r="EEH108" s="163"/>
      <c r="EEI108" s="139"/>
      <c r="EEJ108" s="143"/>
      <c r="EEK108" s="163"/>
      <c r="EEL108" s="139"/>
      <c r="EEM108" s="143"/>
      <c r="EEN108" s="163"/>
      <c r="EEO108" s="139"/>
      <c r="EEP108" s="143"/>
      <c r="EEQ108" s="163"/>
      <c r="EER108" s="191"/>
      <c r="EES108" s="164"/>
      <c r="EET108" s="163"/>
      <c r="EEV108" s="165"/>
      <c r="EEX108" s="139"/>
      <c r="EEZ108" s="190"/>
      <c r="EFA108" s="141"/>
      <c r="EFB108" s="139"/>
      <c r="EFC108" s="163"/>
      <c r="EFD108" s="163"/>
      <c r="EFE108" s="139"/>
      <c r="EFF108" s="143"/>
      <c r="EFG108" s="163"/>
      <c r="EFH108" s="139"/>
      <c r="EFI108" s="143"/>
      <c r="EFJ108" s="163"/>
      <c r="EFK108" s="139"/>
      <c r="EFL108" s="143"/>
      <c r="EFM108" s="163"/>
      <c r="EFN108" s="139"/>
      <c r="EFO108" s="143"/>
      <c r="EFP108" s="163"/>
      <c r="EFQ108" s="191"/>
      <c r="EFR108" s="164"/>
      <c r="EFS108" s="163"/>
      <c r="EFU108" s="165"/>
      <c r="EFW108" s="139"/>
      <c r="EFY108" s="190"/>
      <c r="EFZ108" s="141"/>
      <c r="EGA108" s="139"/>
      <c r="EGB108" s="163"/>
      <c r="EGC108" s="163"/>
      <c r="EGD108" s="139"/>
      <c r="EGE108" s="143"/>
      <c r="EGF108" s="163"/>
      <c r="EGG108" s="139"/>
      <c r="EGH108" s="143"/>
      <c r="EGI108" s="163"/>
      <c r="EGJ108" s="139"/>
      <c r="EGK108" s="143"/>
      <c r="EGL108" s="163"/>
      <c r="EGM108" s="139"/>
      <c r="EGN108" s="143"/>
      <c r="EGO108" s="163"/>
      <c r="EGP108" s="191"/>
      <c r="EGQ108" s="164"/>
      <c r="EGR108" s="163"/>
      <c r="EGT108" s="165"/>
      <c r="EGV108" s="139"/>
      <c r="EGX108" s="190"/>
      <c r="EGY108" s="141"/>
      <c r="EGZ108" s="139"/>
      <c r="EHA108" s="163"/>
      <c r="EHB108" s="163"/>
      <c r="EHC108" s="139"/>
      <c r="EHD108" s="143"/>
      <c r="EHE108" s="163"/>
      <c r="EHF108" s="139"/>
      <c r="EHG108" s="143"/>
      <c r="EHH108" s="163"/>
      <c r="EHI108" s="139"/>
      <c r="EHJ108" s="143"/>
      <c r="EHK108" s="163"/>
      <c r="EHL108" s="139"/>
      <c r="EHM108" s="143"/>
      <c r="EHN108" s="163"/>
      <c r="EHO108" s="191"/>
      <c r="EHP108" s="164"/>
      <c r="EHQ108" s="163"/>
      <c r="EHS108" s="165"/>
      <c r="EHU108" s="139"/>
      <c r="EHW108" s="190"/>
      <c r="EHX108" s="141"/>
      <c r="EHY108" s="139"/>
      <c r="EHZ108" s="163"/>
      <c r="EIA108" s="163"/>
      <c r="EIB108" s="139"/>
      <c r="EIC108" s="143"/>
      <c r="EID108" s="163"/>
      <c r="EIE108" s="139"/>
      <c r="EIF108" s="143"/>
      <c r="EIG108" s="163"/>
      <c r="EIH108" s="139"/>
      <c r="EII108" s="143"/>
      <c r="EIJ108" s="163"/>
      <c r="EIK108" s="139"/>
      <c r="EIL108" s="143"/>
      <c r="EIM108" s="163"/>
      <c r="EIN108" s="191"/>
      <c r="EIO108" s="164"/>
      <c r="EIP108" s="163"/>
      <c r="EIR108" s="165"/>
      <c r="EIT108" s="139"/>
      <c r="EIV108" s="190"/>
      <c r="EIW108" s="141"/>
      <c r="EIX108" s="139"/>
      <c r="EIY108" s="163"/>
      <c r="EIZ108" s="163"/>
      <c r="EJA108" s="139"/>
      <c r="EJB108" s="143"/>
      <c r="EJC108" s="163"/>
      <c r="EJD108" s="139"/>
      <c r="EJE108" s="143"/>
      <c r="EJF108" s="163"/>
      <c r="EJG108" s="139"/>
      <c r="EJH108" s="143"/>
      <c r="EJI108" s="163"/>
      <c r="EJJ108" s="139"/>
      <c r="EJK108" s="143"/>
      <c r="EJL108" s="163"/>
      <c r="EJM108" s="191"/>
      <c r="EJN108" s="164"/>
      <c r="EJO108" s="163"/>
      <c r="EJQ108" s="165"/>
      <c r="EJS108" s="139"/>
      <c r="EJU108" s="190"/>
      <c r="EJV108" s="141"/>
      <c r="EJW108" s="139"/>
      <c r="EJX108" s="163"/>
      <c r="EJY108" s="163"/>
      <c r="EJZ108" s="139"/>
      <c r="EKA108" s="143"/>
      <c r="EKB108" s="163"/>
      <c r="EKC108" s="139"/>
      <c r="EKD108" s="143"/>
      <c r="EKE108" s="163"/>
      <c r="EKF108" s="139"/>
      <c r="EKG108" s="143"/>
      <c r="EKH108" s="163"/>
      <c r="EKI108" s="139"/>
      <c r="EKJ108" s="143"/>
      <c r="EKK108" s="163"/>
      <c r="EKL108" s="191"/>
      <c r="EKM108" s="164"/>
      <c r="EKN108" s="163"/>
      <c r="EKP108" s="165"/>
      <c r="EKR108" s="139"/>
      <c r="EKT108" s="190"/>
      <c r="EKU108" s="141"/>
      <c r="EKV108" s="139"/>
      <c r="EKW108" s="163"/>
      <c r="EKX108" s="163"/>
      <c r="EKY108" s="139"/>
      <c r="EKZ108" s="143"/>
      <c r="ELA108" s="163"/>
      <c r="ELB108" s="139"/>
      <c r="ELC108" s="143"/>
      <c r="ELD108" s="163"/>
      <c r="ELE108" s="139"/>
      <c r="ELF108" s="143"/>
      <c r="ELG108" s="163"/>
      <c r="ELH108" s="139"/>
      <c r="ELI108" s="143"/>
      <c r="ELJ108" s="163"/>
      <c r="ELK108" s="191"/>
      <c r="ELL108" s="164"/>
      <c r="ELM108" s="163"/>
      <c r="ELO108" s="165"/>
      <c r="ELQ108" s="139"/>
      <c r="ELS108" s="190"/>
      <c r="ELT108" s="141"/>
      <c r="ELU108" s="139"/>
      <c r="ELV108" s="163"/>
      <c r="ELW108" s="163"/>
      <c r="ELX108" s="139"/>
      <c r="ELY108" s="143"/>
      <c r="ELZ108" s="163"/>
      <c r="EMA108" s="139"/>
      <c r="EMB108" s="143"/>
      <c r="EMC108" s="163"/>
      <c r="EMD108" s="139"/>
      <c r="EME108" s="143"/>
      <c r="EMF108" s="163"/>
      <c r="EMG108" s="139"/>
      <c r="EMH108" s="143"/>
      <c r="EMI108" s="163"/>
      <c r="EMJ108" s="191"/>
      <c r="EMK108" s="164"/>
      <c r="EML108" s="163"/>
      <c r="EMN108" s="165"/>
      <c r="EMP108" s="139"/>
      <c r="EMR108" s="190"/>
      <c r="EMS108" s="141"/>
      <c r="EMT108" s="139"/>
      <c r="EMU108" s="163"/>
      <c r="EMV108" s="163"/>
      <c r="EMW108" s="139"/>
      <c r="EMX108" s="143"/>
      <c r="EMY108" s="163"/>
      <c r="EMZ108" s="139"/>
      <c r="ENA108" s="143"/>
      <c r="ENB108" s="163"/>
      <c r="ENC108" s="139"/>
      <c r="END108" s="143"/>
      <c r="ENE108" s="163"/>
      <c r="ENF108" s="139"/>
      <c r="ENG108" s="143"/>
      <c r="ENH108" s="163"/>
      <c r="ENI108" s="191"/>
      <c r="ENJ108" s="164"/>
      <c r="ENK108" s="163"/>
      <c r="ENM108" s="165"/>
      <c r="ENO108" s="139"/>
      <c r="ENQ108" s="190"/>
      <c r="ENR108" s="141"/>
      <c r="ENS108" s="139"/>
      <c r="ENT108" s="163"/>
      <c r="ENU108" s="163"/>
      <c r="ENV108" s="139"/>
      <c r="ENW108" s="143"/>
      <c r="ENX108" s="163"/>
      <c r="ENY108" s="139"/>
      <c r="ENZ108" s="143"/>
      <c r="EOA108" s="163"/>
      <c r="EOB108" s="139"/>
      <c r="EOC108" s="143"/>
      <c r="EOD108" s="163"/>
      <c r="EOE108" s="139"/>
      <c r="EOF108" s="143"/>
      <c r="EOG108" s="163"/>
      <c r="EOH108" s="191"/>
      <c r="EOI108" s="164"/>
      <c r="EOJ108" s="163"/>
      <c r="EOL108" s="165"/>
      <c r="EON108" s="139"/>
      <c r="EOP108" s="190"/>
      <c r="EOQ108" s="141"/>
      <c r="EOR108" s="139"/>
      <c r="EOS108" s="163"/>
      <c r="EOT108" s="163"/>
      <c r="EOU108" s="139"/>
      <c r="EOV108" s="143"/>
      <c r="EOW108" s="163"/>
      <c r="EOX108" s="139"/>
      <c r="EOY108" s="143"/>
      <c r="EOZ108" s="163"/>
      <c r="EPA108" s="139"/>
      <c r="EPB108" s="143"/>
      <c r="EPC108" s="163"/>
      <c r="EPD108" s="139"/>
      <c r="EPE108" s="143"/>
      <c r="EPF108" s="163"/>
      <c r="EPG108" s="191"/>
      <c r="EPH108" s="164"/>
      <c r="EPI108" s="163"/>
      <c r="EPK108" s="165"/>
      <c r="EPM108" s="139"/>
      <c r="EPO108" s="190"/>
      <c r="EPP108" s="141"/>
      <c r="EPQ108" s="139"/>
      <c r="EPR108" s="163"/>
      <c r="EPS108" s="163"/>
      <c r="EPT108" s="139"/>
      <c r="EPU108" s="143"/>
      <c r="EPV108" s="163"/>
      <c r="EPW108" s="139"/>
      <c r="EPX108" s="143"/>
      <c r="EPY108" s="163"/>
      <c r="EPZ108" s="139"/>
      <c r="EQA108" s="143"/>
      <c r="EQB108" s="163"/>
      <c r="EQC108" s="139"/>
      <c r="EQD108" s="143"/>
      <c r="EQE108" s="163"/>
      <c r="EQF108" s="191"/>
      <c r="EQG108" s="164"/>
      <c r="EQH108" s="163"/>
      <c r="EQJ108" s="165"/>
      <c r="EQL108" s="139"/>
      <c r="EQN108" s="190"/>
      <c r="EQO108" s="141"/>
      <c r="EQP108" s="139"/>
      <c r="EQQ108" s="163"/>
      <c r="EQR108" s="163"/>
      <c r="EQS108" s="139"/>
      <c r="EQT108" s="143"/>
      <c r="EQU108" s="163"/>
      <c r="EQV108" s="139"/>
      <c r="EQW108" s="143"/>
      <c r="EQX108" s="163"/>
      <c r="EQY108" s="139"/>
      <c r="EQZ108" s="143"/>
      <c r="ERA108" s="163"/>
      <c r="ERB108" s="139"/>
      <c r="ERC108" s="143"/>
      <c r="ERD108" s="163"/>
      <c r="ERE108" s="191"/>
      <c r="ERF108" s="164"/>
      <c r="ERG108" s="163"/>
      <c r="ERI108" s="165"/>
      <c r="ERK108" s="139"/>
      <c r="ERM108" s="190"/>
      <c r="ERN108" s="141"/>
      <c r="ERO108" s="139"/>
      <c r="ERP108" s="163"/>
      <c r="ERQ108" s="163"/>
      <c r="ERR108" s="139"/>
      <c r="ERS108" s="143"/>
      <c r="ERT108" s="163"/>
      <c r="ERU108" s="139"/>
      <c r="ERV108" s="143"/>
      <c r="ERW108" s="163"/>
      <c r="ERX108" s="139"/>
      <c r="ERY108" s="143"/>
      <c r="ERZ108" s="163"/>
      <c r="ESA108" s="139"/>
      <c r="ESB108" s="143"/>
      <c r="ESC108" s="163"/>
      <c r="ESD108" s="191"/>
      <c r="ESE108" s="164"/>
      <c r="ESF108" s="163"/>
      <c r="ESH108" s="165"/>
      <c r="ESJ108" s="139"/>
      <c r="ESL108" s="190"/>
      <c r="ESM108" s="141"/>
      <c r="ESN108" s="139"/>
      <c r="ESO108" s="163"/>
      <c r="ESP108" s="163"/>
      <c r="ESQ108" s="139"/>
      <c r="ESR108" s="143"/>
      <c r="ESS108" s="163"/>
      <c r="EST108" s="139"/>
      <c r="ESU108" s="143"/>
      <c r="ESV108" s="163"/>
      <c r="ESW108" s="139"/>
      <c r="ESX108" s="143"/>
      <c r="ESY108" s="163"/>
      <c r="ESZ108" s="139"/>
      <c r="ETA108" s="143"/>
      <c r="ETB108" s="163"/>
      <c r="ETC108" s="191"/>
      <c r="ETD108" s="164"/>
      <c r="ETE108" s="163"/>
      <c r="ETG108" s="165"/>
      <c r="ETI108" s="139"/>
      <c r="ETK108" s="190"/>
      <c r="ETL108" s="141"/>
      <c r="ETM108" s="139"/>
      <c r="ETN108" s="163"/>
      <c r="ETO108" s="163"/>
      <c r="ETP108" s="139"/>
      <c r="ETQ108" s="143"/>
      <c r="ETR108" s="163"/>
      <c r="ETS108" s="139"/>
      <c r="ETT108" s="143"/>
      <c r="ETU108" s="163"/>
      <c r="ETV108" s="139"/>
      <c r="ETW108" s="143"/>
      <c r="ETX108" s="163"/>
      <c r="ETY108" s="139"/>
      <c r="ETZ108" s="143"/>
      <c r="EUA108" s="163"/>
      <c r="EUB108" s="191"/>
      <c r="EUC108" s="164"/>
      <c r="EUD108" s="163"/>
      <c r="EUF108" s="165"/>
      <c r="EUH108" s="139"/>
      <c r="EUJ108" s="190"/>
      <c r="EUK108" s="141"/>
      <c r="EUL108" s="139"/>
      <c r="EUM108" s="163"/>
      <c r="EUN108" s="163"/>
      <c r="EUO108" s="139"/>
      <c r="EUP108" s="143"/>
      <c r="EUQ108" s="163"/>
      <c r="EUR108" s="139"/>
      <c r="EUS108" s="143"/>
      <c r="EUT108" s="163"/>
      <c r="EUU108" s="139"/>
      <c r="EUV108" s="143"/>
      <c r="EUW108" s="163"/>
      <c r="EUX108" s="139"/>
      <c r="EUY108" s="143"/>
      <c r="EUZ108" s="163"/>
      <c r="EVA108" s="191"/>
      <c r="EVB108" s="164"/>
      <c r="EVC108" s="163"/>
      <c r="EVE108" s="165"/>
      <c r="EVG108" s="139"/>
      <c r="EVI108" s="190"/>
      <c r="EVJ108" s="141"/>
      <c r="EVK108" s="139"/>
      <c r="EVL108" s="163"/>
      <c r="EVM108" s="163"/>
      <c r="EVN108" s="139"/>
      <c r="EVO108" s="143"/>
      <c r="EVP108" s="163"/>
      <c r="EVQ108" s="139"/>
      <c r="EVR108" s="143"/>
      <c r="EVS108" s="163"/>
      <c r="EVT108" s="139"/>
      <c r="EVU108" s="143"/>
      <c r="EVV108" s="163"/>
      <c r="EVW108" s="139"/>
      <c r="EVX108" s="143"/>
      <c r="EVY108" s="163"/>
      <c r="EVZ108" s="191"/>
      <c r="EWA108" s="164"/>
      <c r="EWB108" s="163"/>
      <c r="EWD108" s="165"/>
      <c r="EWF108" s="139"/>
      <c r="EWH108" s="190"/>
      <c r="EWI108" s="141"/>
      <c r="EWJ108" s="139"/>
      <c r="EWK108" s="163"/>
      <c r="EWL108" s="163"/>
      <c r="EWM108" s="139"/>
      <c r="EWN108" s="143"/>
      <c r="EWO108" s="163"/>
      <c r="EWP108" s="139"/>
      <c r="EWQ108" s="143"/>
      <c r="EWR108" s="163"/>
      <c r="EWS108" s="139"/>
      <c r="EWT108" s="143"/>
      <c r="EWU108" s="163"/>
      <c r="EWV108" s="139"/>
      <c r="EWW108" s="143"/>
      <c r="EWX108" s="163"/>
      <c r="EWY108" s="191"/>
      <c r="EWZ108" s="164"/>
      <c r="EXA108" s="163"/>
      <c r="EXC108" s="165"/>
      <c r="EXE108" s="139"/>
      <c r="EXG108" s="190"/>
      <c r="EXH108" s="141"/>
      <c r="EXI108" s="139"/>
      <c r="EXJ108" s="163"/>
      <c r="EXK108" s="163"/>
      <c r="EXL108" s="139"/>
      <c r="EXM108" s="143"/>
      <c r="EXN108" s="163"/>
      <c r="EXO108" s="139"/>
      <c r="EXP108" s="143"/>
      <c r="EXQ108" s="163"/>
      <c r="EXR108" s="139"/>
      <c r="EXS108" s="143"/>
      <c r="EXT108" s="163"/>
      <c r="EXU108" s="139"/>
      <c r="EXV108" s="143"/>
      <c r="EXW108" s="163"/>
      <c r="EXX108" s="191"/>
      <c r="EXY108" s="164"/>
      <c r="EXZ108" s="163"/>
      <c r="EYB108" s="165"/>
      <c r="EYD108" s="139"/>
      <c r="EYF108" s="190"/>
      <c r="EYG108" s="141"/>
      <c r="EYH108" s="139"/>
      <c r="EYI108" s="163"/>
      <c r="EYJ108" s="163"/>
      <c r="EYK108" s="139"/>
      <c r="EYL108" s="143"/>
      <c r="EYM108" s="163"/>
      <c r="EYN108" s="139"/>
      <c r="EYO108" s="143"/>
      <c r="EYP108" s="163"/>
      <c r="EYQ108" s="139"/>
      <c r="EYR108" s="143"/>
      <c r="EYS108" s="163"/>
      <c r="EYT108" s="139"/>
      <c r="EYU108" s="143"/>
      <c r="EYV108" s="163"/>
      <c r="EYW108" s="191"/>
      <c r="EYX108" s="164"/>
      <c r="EYY108" s="163"/>
      <c r="EZA108" s="165"/>
      <c r="EZC108" s="139"/>
      <c r="EZE108" s="190"/>
      <c r="EZF108" s="141"/>
      <c r="EZG108" s="139"/>
      <c r="EZH108" s="163"/>
      <c r="EZI108" s="163"/>
      <c r="EZJ108" s="139"/>
      <c r="EZK108" s="143"/>
      <c r="EZL108" s="163"/>
      <c r="EZM108" s="139"/>
      <c r="EZN108" s="143"/>
      <c r="EZO108" s="163"/>
      <c r="EZP108" s="139"/>
      <c r="EZQ108" s="143"/>
      <c r="EZR108" s="163"/>
      <c r="EZS108" s="139"/>
      <c r="EZT108" s="143"/>
      <c r="EZU108" s="163"/>
      <c r="EZV108" s="191"/>
      <c r="EZW108" s="164"/>
      <c r="EZX108" s="163"/>
      <c r="EZZ108" s="165"/>
      <c r="FAB108" s="139"/>
      <c r="FAD108" s="190"/>
      <c r="FAE108" s="141"/>
      <c r="FAF108" s="139"/>
      <c r="FAG108" s="163"/>
      <c r="FAH108" s="163"/>
      <c r="FAI108" s="139"/>
      <c r="FAJ108" s="143"/>
      <c r="FAK108" s="163"/>
      <c r="FAL108" s="139"/>
      <c r="FAM108" s="143"/>
      <c r="FAN108" s="163"/>
      <c r="FAO108" s="139"/>
      <c r="FAP108" s="143"/>
      <c r="FAQ108" s="163"/>
      <c r="FAR108" s="139"/>
      <c r="FAS108" s="143"/>
      <c r="FAT108" s="163"/>
      <c r="FAU108" s="191"/>
      <c r="FAV108" s="164"/>
      <c r="FAW108" s="163"/>
      <c r="FAY108" s="165"/>
      <c r="FBA108" s="139"/>
      <c r="FBC108" s="190"/>
      <c r="FBD108" s="141"/>
      <c r="FBE108" s="139"/>
      <c r="FBF108" s="163"/>
      <c r="FBG108" s="163"/>
      <c r="FBH108" s="139"/>
      <c r="FBI108" s="143"/>
      <c r="FBJ108" s="163"/>
      <c r="FBK108" s="139"/>
      <c r="FBL108" s="143"/>
      <c r="FBM108" s="163"/>
      <c r="FBN108" s="139"/>
      <c r="FBO108" s="143"/>
      <c r="FBP108" s="163"/>
      <c r="FBQ108" s="139"/>
      <c r="FBR108" s="143"/>
      <c r="FBS108" s="163"/>
      <c r="FBT108" s="191"/>
      <c r="FBU108" s="164"/>
      <c r="FBV108" s="163"/>
      <c r="FBX108" s="165"/>
      <c r="FBZ108" s="139"/>
      <c r="FCB108" s="190"/>
      <c r="FCC108" s="141"/>
      <c r="FCD108" s="139"/>
      <c r="FCE108" s="163"/>
      <c r="FCF108" s="163"/>
      <c r="FCG108" s="139"/>
      <c r="FCH108" s="143"/>
      <c r="FCI108" s="163"/>
      <c r="FCJ108" s="139"/>
      <c r="FCK108" s="143"/>
      <c r="FCL108" s="163"/>
      <c r="FCM108" s="139"/>
      <c r="FCN108" s="143"/>
      <c r="FCO108" s="163"/>
      <c r="FCP108" s="139"/>
      <c r="FCQ108" s="143"/>
      <c r="FCR108" s="163"/>
      <c r="FCS108" s="191"/>
      <c r="FCT108" s="164"/>
      <c r="FCU108" s="163"/>
      <c r="FCW108" s="165"/>
      <c r="FCY108" s="139"/>
      <c r="FDA108" s="190"/>
      <c r="FDB108" s="141"/>
      <c r="FDC108" s="139"/>
      <c r="FDD108" s="163"/>
      <c r="FDE108" s="163"/>
      <c r="FDF108" s="139"/>
      <c r="FDG108" s="143"/>
      <c r="FDH108" s="163"/>
      <c r="FDI108" s="139"/>
      <c r="FDJ108" s="143"/>
      <c r="FDK108" s="163"/>
      <c r="FDL108" s="139"/>
      <c r="FDM108" s="143"/>
      <c r="FDN108" s="163"/>
      <c r="FDO108" s="139"/>
      <c r="FDP108" s="143"/>
      <c r="FDQ108" s="163"/>
      <c r="FDR108" s="191"/>
      <c r="FDS108" s="164"/>
      <c r="FDT108" s="163"/>
      <c r="FDV108" s="165"/>
      <c r="FDX108" s="139"/>
      <c r="FDZ108" s="190"/>
      <c r="FEA108" s="141"/>
      <c r="FEB108" s="139"/>
      <c r="FEC108" s="163"/>
      <c r="FED108" s="163"/>
      <c r="FEE108" s="139"/>
      <c r="FEF108" s="143"/>
      <c r="FEG108" s="163"/>
      <c r="FEH108" s="139"/>
      <c r="FEI108" s="143"/>
      <c r="FEJ108" s="163"/>
      <c r="FEK108" s="139"/>
      <c r="FEL108" s="143"/>
      <c r="FEM108" s="163"/>
      <c r="FEN108" s="139"/>
      <c r="FEO108" s="143"/>
      <c r="FEP108" s="163"/>
      <c r="FEQ108" s="191"/>
      <c r="FER108" s="164"/>
      <c r="FES108" s="163"/>
      <c r="FEU108" s="165"/>
      <c r="FEW108" s="139"/>
      <c r="FEY108" s="190"/>
      <c r="FEZ108" s="141"/>
      <c r="FFA108" s="139"/>
      <c r="FFB108" s="163"/>
      <c r="FFC108" s="163"/>
      <c r="FFD108" s="139"/>
      <c r="FFE108" s="143"/>
      <c r="FFF108" s="163"/>
      <c r="FFG108" s="139"/>
      <c r="FFH108" s="143"/>
      <c r="FFI108" s="163"/>
      <c r="FFJ108" s="139"/>
      <c r="FFK108" s="143"/>
      <c r="FFL108" s="163"/>
      <c r="FFM108" s="139"/>
      <c r="FFN108" s="143"/>
      <c r="FFO108" s="163"/>
      <c r="FFP108" s="191"/>
      <c r="FFQ108" s="164"/>
      <c r="FFR108" s="163"/>
      <c r="FFT108" s="165"/>
      <c r="FFV108" s="139"/>
      <c r="FFX108" s="190"/>
      <c r="FFY108" s="141"/>
      <c r="FFZ108" s="139"/>
      <c r="FGA108" s="163"/>
      <c r="FGB108" s="163"/>
      <c r="FGC108" s="139"/>
      <c r="FGD108" s="143"/>
      <c r="FGE108" s="163"/>
      <c r="FGF108" s="139"/>
      <c r="FGG108" s="143"/>
      <c r="FGH108" s="163"/>
      <c r="FGI108" s="139"/>
      <c r="FGJ108" s="143"/>
      <c r="FGK108" s="163"/>
      <c r="FGL108" s="139"/>
      <c r="FGM108" s="143"/>
      <c r="FGN108" s="163"/>
      <c r="FGO108" s="191"/>
      <c r="FGP108" s="164"/>
      <c r="FGQ108" s="163"/>
      <c r="FGS108" s="165"/>
      <c r="FGU108" s="139"/>
      <c r="FGW108" s="190"/>
      <c r="FGX108" s="141"/>
      <c r="FGY108" s="139"/>
      <c r="FGZ108" s="163"/>
      <c r="FHA108" s="163"/>
      <c r="FHB108" s="139"/>
      <c r="FHC108" s="143"/>
      <c r="FHD108" s="163"/>
      <c r="FHE108" s="139"/>
      <c r="FHF108" s="143"/>
      <c r="FHG108" s="163"/>
      <c r="FHH108" s="139"/>
      <c r="FHI108" s="143"/>
      <c r="FHJ108" s="163"/>
      <c r="FHK108" s="139"/>
      <c r="FHL108" s="143"/>
      <c r="FHM108" s="163"/>
      <c r="FHN108" s="191"/>
      <c r="FHO108" s="164"/>
      <c r="FHP108" s="163"/>
      <c r="FHR108" s="165"/>
      <c r="FHT108" s="139"/>
      <c r="FHV108" s="190"/>
      <c r="FHW108" s="141"/>
      <c r="FHX108" s="139"/>
      <c r="FHY108" s="163"/>
      <c r="FHZ108" s="163"/>
      <c r="FIA108" s="139"/>
      <c r="FIB108" s="143"/>
      <c r="FIC108" s="163"/>
      <c r="FID108" s="139"/>
      <c r="FIE108" s="143"/>
      <c r="FIF108" s="163"/>
      <c r="FIG108" s="139"/>
      <c r="FIH108" s="143"/>
      <c r="FII108" s="163"/>
      <c r="FIJ108" s="139"/>
      <c r="FIK108" s="143"/>
      <c r="FIL108" s="163"/>
      <c r="FIM108" s="191"/>
      <c r="FIN108" s="164"/>
      <c r="FIO108" s="163"/>
      <c r="FIQ108" s="165"/>
      <c r="FIS108" s="139"/>
      <c r="FIU108" s="190"/>
      <c r="FIV108" s="141"/>
      <c r="FIW108" s="139"/>
      <c r="FIX108" s="163"/>
      <c r="FIY108" s="163"/>
      <c r="FIZ108" s="139"/>
      <c r="FJA108" s="143"/>
      <c r="FJB108" s="163"/>
      <c r="FJC108" s="139"/>
      <c r="FJD108" s="143"/>
      <c r="FJE108" s="163"/>
      <c r="FJF108" s="139"/>
      <c r="FJG108" s="143"/>
      <c r="FJH108" s="163"/>
      <c r="FJI108" s="139"/>
      <c r="FJJ108" s="143"/>
      <c r="FJK108" s="163"/>
      <c r="FJL108" s="191"/>
      <c r="FJM108" s="164"/>
      <c r="FJN108" s="163"/>
      <c r="FJP108" s="165"/>
      <c r="FJR108" s="139"/>
      <c r="FJT108" s="190"/>
      <c r="FJU108" s="141"/>
      <c r="FJV108" s="139"/>
      <c r="FJW108" s="163"/>
      <c r="FJX108" s="163"/>
      <c r="FJY108" s="139"/>
      <c r="FJZ108" s="143"/>
      <c r="FKA108" s="163"/>
      <c r="FKB108" s="139"/>
      <c r="FKC108" s="143"/>
      <c r="FKD108" s="163"/>
      <c r="FKE108" s="139"/>
      <c r="FKF108" s="143"/>
      <c r="FKG108" s="163"/>
      <c r="FKH108" s="139"/>
      <c r="FKI108" s="143"/>
      <c r="FKJ108" s="163"/>
      <c r="FKK108" s="191"/>
      <c r="FKL108" s="164"/>
      <c r="FKM108" s="163"/>
      <c r="FKO108" s="165"/>
      <c r="FKQ108" s="139"/>
      <c r="FKS108" s="190"/>
      <c r="FKT108" s="141"/>
      <c r="FKU108" s="139"/>
      <c r="FKV108" s="163"/>
      <c r="FKW108" s="163"/>
      <c r="FKX108" s="139"/>
      <c r="FKY108" s="143"/>
      <c r="FKZ108" s="163"/>
      <c r="FLA108" s="139"/>
      <c r="FLB108" s="143"/>
      <c r="FLC108" s="163"/>
      <c r="FLD108" s="139"/>
      <c r="FLE108" s="143"/>
      <c r="FLF108" s="163"/>
      <c r="FLG108" s="139"/>
      <c r="FLH108" s="143"/>
      <c r="FLI108" s="163"/>
      <c r="FLJ108" s="191"/>
      <c r="FLK108" s="164"/>
      <c r="FLL108" s="163"/>
      <c r="FLN108" s="165"/>
      <c r="FLP108" s="139"/>
      <c r="FLR108" s="190"/>
      <c r="FLS108" s="141"/>
      <c r="FLT108" s="139"/>
      <c r="FLU108" s="163"/>
      <c r="FLV108" s="163"/>
      <c r="FLW108" s="139"/>
      <c r="FLX108" s="143"/>
      <c r="FLY108" s="163"/>
      <c r="FLZ108" s="139"/>
      <c r="FMA108" s="143"/>
      <c r="FMB108" s="163"/>
      <c r="FMC108" s="139"/>
      <c r="FMD108" s="143"/>
      <c r="FME108" s="163"/>
      <c r="FMF108" s="139"/>
      <c r="FMG108" s="143"/>
      <c r="FMH108" s="163"/>
      <c r="FMI108" s="191"/>
      <c r="FMJ108" s="164"/>
      <c r="FMK108" s="163"/>
      <c r="FMM108" s="165"/>
      <c r="FMO108" s="139"/>
      <c r="FMQ108" s="190"/>
      <c r="FMR108" s="141"/>
      <c r="FMS108" s="139"/>
      <c r="FMT108" s="163"/>
      <c r="FMU108" s="163"/>
      <c r="FMV108" s="139"/>
      <c r="FMW108" s="143"/>
      <c r="FMX108" s="163"/>
      <c r="FMY108" s="139"/>
      <c r="FMZ108" s="143"/>
      <c r="FNA108" s="163"/>
      <c r="FNB108" s="139"/>
      <c r="FNC108" s="143"/>
      <c r="FND108" s="163"/>
      <c r="FNE108" s="139"/>
      <c r="FNF108" s="143"/>
      <c r="FNG108" s="163"/>
      <c r="FNH108" s="191"/>
      <c r="FNI108" s="164"/>
      <c r="FNJ108" s="163"/>
      <c r="FNL108" s="165"/>
      <c r="FNN108" s="139"/>
      <c r="FNP108" s="190"/>
      <c r="FNQ108" s="141"/>
      <c r="FNR108" s="139"/>
      <c r="FNS108" s="163"/>
      <c r="FNT108" s="163"/>
      <c r="FNU108" s="139"/>
      <c r="FNV108" s="143"/>
      <c r="FNW108" s="163"/>
      <c r="FNX108" s="139"/>
      <c r="FNY108" s="143"/>
      <c r="FNZ108" s="163"/>
      <c r="FOA108" s="139"/>
      <c r="FOB108" s="143"/>
      <c r="FOC108" s="163"/>
      <c r="FOD108" s="139"/>
      <c r="FOE108" s="143"/>
      <c r="FOF108" s="163"/>
      <c r="FOG108" s="191"/>
      <c r="FOH108" s="164"/>
      <c r="FOI108" s="163"/>
      <c r="FOK108" s="165"/>
      <c r="FOM108" s="139"/>
      <c r="FOO108" s="190"/>
      <c r="FOP108" s="141"/>
      <c r="FOQ108" s="139"/>
      <c r="FOR108" s="163"/>
      <c r="FOS108" s="163"/>
      <c r="FOT108" s="139"/>
      <c r="FOU108" s="143"/>
      <c r="FOV108" s="163"/>
      <c r="FOW108" s="139"/>
      <c r="FOX108" s="143"/>
      <c r="FOY108" s="163"/>
      <c r="FOZ108" s="139"/>
      <c r="FPA108" s="143"/>
      <c r="FPB108" s="163"/>
      <c r="FPC108" s="139"/>
      <c r="FPD108" s="143"/>
      <c r="FPE108" s="163"/>
      <c r="FPF108" s="191"/>
      <c r="FPG108" s="164"/>
      <c r="FPH108" s="163"/>
      <c r="FPJ108" s="165"/>
      <c r="FPL108" s="139"/>
      <c r="FPN108" s="190"/>
      <c r="FPO108" s="141"/>
      <c r="FPP108" s="139"/>
      <c r="FPQ108" s="163"/>
      <c r="FPR108" s="163"/>
      <c r="FPS108" s="139"/>
      <c r="FPT108" s="143"/>
      <c r="FPU108" s="163"/>
      <c r="FPV108" s="139"/>
      <c r="FPW108" s="143"/>
      <c r="FPX108" s="163"/>
      <c r="FPY108" s="139"/>
      <c r="FPZ108" s="143"/>
      <c r="FQA108" s="163"/>
      <c r="FQB108" s="139"/>
      <c r="FQC108" s="143"/>
      <c r="FQD108" s="163"/>
      <c r="FQE108" s="191"/>
      <c r="FQF108" s="164"/>
      <c r="FQG108" s="163"/>
      <c r="FQI108" s="165"/>
      <c r="FQK108" s="139"/>
      <c r="FQM108" s="190"/>
      <c r="FQN108" s="141"/>
      <c r="FQO108" s="139"/>
      <c r="FQP108" s="163"/>
      <c r="FQQ108" s="163"/>
      <c r="FQR108" s="139"/>
      <c r="FQS108" s="143"/>
      <c r="FQT108" s="163"/>
      <c r="FQU108" s="139"/>
      <c r="FQV108" s="143"/>
      <c r="FQW108" s="163"/>
      <c r="FQX108" s="139"/>
      <c r="FQY108" s="143"/>
      <c r="FQZ108" s="163"/>
      <c r="FRA108" s="139"/>
      <c r="FRB108" s="143"/>
      <c r="FRC108" s="163"/>
      <c r="FRD108" s="191"/>
      <c r="FRE108" s="164"/>
      <c r="FRF108" s="163"/>
      <c r="FRH108" s="165"/>
      <c r="FRJ108" s="139"/>
      <c r="FRL108" s="190"/>
      <c r="FRM108" s="141"/>
      <c r="FRN108" s="139"/>
      <c r="FRO108" s="163"/>
      <c r="FRP108" s="163"/>
      <c r="FRQ108" s="139"/>
      <c r="FRR108" s="143"/>
      <c r="FRS108" s="163"/>
      <c r="FRT108" s="139"/>
      <c r="FRU108" s="143"/>
      <c r="FRV108" s="163"/>
      <c r="FRW108" s="139"/>
      <c r="FRX108" s="143"/>
      <c r="FRY108" s="163"/>
      <c r="FRZ108" s="139"/>
      <c r="FSA108" s="143"/>
      <c r="FSB108" s="163"/>
      <c r="FSC108" s="191"/>
      <c r="FSD108" s="164"/>
      <c r="FSE108" s="163"/>
      <c r="FSG108" s="165"/>
      <c r="FSI108" s="139"/>
      <c r="FSK108" s="190"/>
      <c r="FSL108" s="141"/>
      <c r="FSM108" s="139"/>
      <c r="FSN108" s="163"/>
      <c r="FSO108" s="163"/>
      <c r="FSP108" s="139"/>
      <c r="FSQ108" s="143"/>
      <c r="FSR108" s="163"/>
      <c r="FSS108" s="139"/>
      <c r="FST108" s="143"/>
      <c r="FSU108" s="163"/>
      <c r="FSV108" s="139"/>
      <c r="FSW108" s="143"/>
      <c r="FSX108" s="163"/>
      <c r="FSY108" s="139"/>
      <c r="FSZ108" s="143"/>
      <c r="FTA108" s="163"/>
      <c r="FTB108" s="191"/>
      <c r="FTC108" s="164"/>
      <c r="FTD108" s="163"/>
      <c r="FTF108" s="165"/>
      <c r="FTH108" s="139"/>
      <c r="FTJ108" s="190"/>
      <c r="FTK108" s="141"/>
      <c r="FTL108" s="139"/>
      <c r="FTM108" s="163"/>
      <c r="FTN108" s="163"/>
      <c r="FTO108" s="139"/>
      <c r="FTP108" s="143"/>
      <c r="FTQ108" s="163"/>
      <c r="FTR108" s="139"/>
      <c r="FTS108" s="143"/>
      <c r="FTT108" s="163"/>
      <c r="FTU108" s="139"/>
      <c r="FTV108" s="143"/>
      <c r="FTW108" s="163"/>
      <c r="FTX108" s="139"/>
      <c r="FTY108" s="143"/>
      <c r="FTZ108" s="163"/>
      <c r="FUA108" s="191"/>
      <c r="FUB108" s="164"/>
      <c r="FUC108" s="163"/>
      <c r="FUE108" s="165"/>
      <c r="FUG108" s="139"/>
      <c r="FUI108" s="190"/>
      <c r="FUJ108" s="141"/>
      <c r="FUK108" s="139"/>
      <c r="FUL108" s="163"/>
      <c r="FUM108" s="163"/>
      <c r="FUN108" s="139"/>
      <c r="FUO108" s="143"/>
      <c r="FUP108" s="163"/>
      <c r="FUQ108" s="139"/>
      <c r="FUR108" s="143"/>
      <c r="FUS108" s="163"/>
      <c r="FUT108" s="139"/>
      <c r="FUU108" s="143"/>
      <c r="FUV108" s="163"/>
      <c r="FUW108" s="139"/>
      <c r="FUX108" s="143"/>
      <c r="FUY108" s="163"/>
      <c r="FUZ108" s="191"/>
      <c r="FVA108" s="164"/>
      <c r="FVB108" s="163"/>
      <c r="FVD108" s="165"/>
      <c r="FVF108" s="139"/>
      <c r="FVH108" s="190"/>
      <c r="FVI108" s="141"/>
      <c r="FVJ108" s="139"/>
      <c r="FVK108" s="163"/>
      <c r="FVL108" s="163"/>
      <c r="FVM108" s="139"/>
      <c r="FVN108" s="143"/>
      <c r="FVO108" s="163"/>
      <c r="FVP108" s="139"/>
      <c r="FVQ108" s="143"/>
      <c r="FVR108" s="163"/>
      <c r="FVS108" s="139"/>
      <c r="FVT108" s="143"/>
      <c r="FVU108" s="163"/>
      <c r="FVV108" s="139"/>
      <c r="FVW108" s="143"/>
      <c r="FVX108" s="163"/>
      <c r="FVY108" s="191"/>
      <c r="FVZ108" s="164"/>
      <c r="FWA108" s="163"/>
      <c r="FWC108" s="165"/>
      <c r="FWE108" s="139"/>
      <c r="FWG108" s="190"/>
      <c r="FWH108" s="141"/>
      <c r="FWI108" s="139"/>
      <c r="FWJ108" s="163"/>
      <c r="FWK108" s="163"/>
      <c r="FWL108" s="139"/>
      <c r="FWM108" s="143"/>
      <c r="FWN108" s="163"/>
      <c r="FWO108" s="139"/>
      <c r="FWP108" s="143"/>
      <c r="FWQ108" s="163"/>
      <c r="FWR108" s="139"/>
      <c r="FWS108" s="143"/>
      <c r="FWT108" s="163"/>
      <c r="FWU108" s="139"/>
      <c r="FWV108" s="143"/>
      <c r="FWW108" s="163"/>
      <c r="FWX108" s="191"/>
      <c r="FWY108" s="164"/>
      <c r="FWZ108" s="163"/>
      <c r="FXB108" s="165"/>
      <c r="FXD108" s="139"/>
      <c r="FXF108" s="190"/>
      <c r="FXG108" s="141"/>
      <c r="FXH108" s="139"/>
      <c r="FXI108" s="163"/>
      <c r="FXJ108" s="163"/>
      <c r="FXK108" s="139"/>
      <c r="FXL108" s="143"/>
      <c r="FXM108" s="163"/>
      <c r="FXN108" s="139"/>
      <c r="FXO108" s="143"/>
      <c r="FXP108" s="163"/>
      <c r="FXQ108" s="139"/>
      <c r="FXR108" s="143"/>
      <c r="FXS108" s="163"/>
      <c r="FXT108" s="139"/>
      <c r="FXU108" s="143"/>
      <c r="FXV108" s="163"/>
      <c r="FXW108" s="191"/>
      <c r="FXX108" s="164"/>
      <c r="FXY108" s="163"/>
      <c r="FYA108" s="165"/>
      <c r="FYC108" s="139"/>
      <c r="FYE108" s="190"/>
      <c r="FYF108" s="141"/>
      <c r="FYG108" s="139"/>
      <c r="FYH108" s="163"/>
      <c r="FYI108" s="163"/>
      <c r="FYJ108" s="139"/>
      <c r="FYK108" s="143"/>
      <c r="FYL108" s="163"/>
      <c r="FYM108" s="139"/>
      <c r="FYN108" s="143"/>
      <c r="FYO108" s="163"/>
      <c r="FYP108" s="139"/>
      <c r="FYQ108" s="143"/>
      <c r="FYR108" s="163"/>
      <c r="FYS108" s="139"/>
      <c r="FYT108" s="143"/>
      <c r="FYU108" s="163"/>
      <c r="FYV108" s="191"/>
      <c r="FYW108" s="164"/>
      <c r="FYX108" s="163"/>
      <c r="FYZ108" s="165"/>
      <c r="FZB108" s="139"/>
      <c r="FZD108" s="190"/>
      <c r="FZE108" s="141"/>
      <c r="FZF108" s="139"/>
      <c r="FZG108" s="163"/>
      <c r="FZH108" s="163"/>
      <c r="FZI108" s="139"/>
      <c r="FZJ108" s="143"/>
      <c r="FZK108" s="163"/>
      <c r="FZL108" s="139"/>
      <c r="FZM108" s="143"/>
      <c r="FZN108" s="163"/>
      <c r="FZO108" s="139"/>
      <c r="FZP108" s="143"/>
      <c r="FZQ108" s="163"/>
      <c r="FZR108" s="139"/>
      <c r="FZS108" s="143"/>
      <c r="FZT108" s="163"/>
      <c r="FZU108" s="191"/>
      <c r="FZV108" s="164"/>
      <c r="FZW108" s="163"/>
      <c r="FZY108" s="165"/>
      <c r="GAA108" s="139"/>
      <c r="GAC108" s="190"/>
      <c r="GAD108" s="141"/>
      <c r="GAE108" s="139"/>
      <c r="GAF108" s="163"/>
      <c r="GAG108" s="163"/>
      <c r="GAH108" s="139"/>
      <c r="GAI108" s="143"/>
      <c r="GAJ108" s="163"/>
      <c r="GAK108" s="139"/>
      <c r="GAL108" s="143"/>
      <c r="GAM108" s="163"/>
      <c r="GAN108" s="139"/>
      <c r="GAO108" s="143"/>
      <c r="GAP108" s="163"/>
      <c r="GAQ108" s="139"/>
      <c r="GAR108" s="143"/>
      <c r="GAS108" s="163"/>
      <c r="GAT108" s="191"/>
      <c r="GAU108" s="164"/>
      <c r="GAV108" s="163"/>
      <c r="GAX108" s="165"/>
      <c r="GAZ108" s="139"/>
      <c r="GBB108" s="190"/>
      <c r="GBC108" s="141"/>
      <c r="GBD108" s="139"/>
      <c r="GBE108" s="163"/>
      <c r="GBF108" s="163"/>
      <c r="GBG108" s="139"/>
      <c r="GBH108" s="143"/>
      <c r="GBI108" s="163"/>
      <c r="GBJ108" s="139"/>
      <c r="GBK108" s="143"/>
      <c r="GBL108" s="163"/>
      <c r="GBM108" s="139"/>
      <c r="GBN108" s="143"/>
      <c r="GBO108" s="163"/>
      <c r="GBP108" s="139"/>
      <c r="GBQ108" s="143"/>
      <c r="GBR108" s="163"/>
      <c r="GBS108" s="191"/>
      <c r="GBT108" s="164"/>
      <c r="GBU108" s="163"/>
      <c r="GBW108" s="165"/>
      <c r="GBY108" s="139"/>
      <c r="GCA108" s="190"/>
      <c r="GCB108" s="141"/>
      <c r="GCC108" s="139"/>
      <c r="GCD108" s="163"/>
      <c r="GCE108" s="163"/>
      <c r="GCF108" s="139"/>
      <c r="GCG108" s="143"/>
      <c r="GCH108" s="163"/>
      <c r="GCI108" s="139"/>
      <c r="GCJ108" s="143"/>
      <c r="GCK108" s="163"/>
      <c r="GCL108" s="139"/>
      <c r="GCM108" s="143"/>
      <c r="GCN108" s="163"/>
      <c r="GCO108" s="139"/>
      <c r="GCP108" s="143"/>
      <c r="GCQ108" s="163"/>
      <c r="GCR108" s="191"/>
      <c r="GCS108" s="164"/>
      <c r="GCT108" s="163"/>
      <c r="GCV108" s="165"/>
      <c r="GCX108" s="139"/>
      <c r="GCZ108" s="190"/>
      <c r="GDA108" s="141"/>
      <c r="GDB108" s="139"/>
      <c r="GDC108" s="163"/>
      <c r="GDD108" s="163"/>
      <c r="GDE108" s="139"/>
      <c r="GDF108" s="143"/>
      <c r="GDG108" s="163"/>
      <c r="GDH108" s="139"/>
      <c r="GDI108" s="143"/>
      <c r="GDJ108" s="163"/>
      <c r="GDK108" s="139"/>
      <c r="GDL108" s="143"/>
      <c r="GDM108" s="163"/>
      <c r="GDN108" s="139"/>
      <c r="GDO108" s="143"/>
      <c r="GDP108" s="163"/>
      <c r="GDQ108" s="191"/>
      <c r="GDR108" s="164"/>
      <c r="GDS108" s="163"/>
      <c r="GDU108" s="165"/>
      <c r="GDW108" s="139"/>
      <c r="GDY108" s="190"/>
      <c r="GDZ108" s="141"/>
      <c r="GEA108" s="139"/>
      <c r="GEB108" s="163"/>
      <c r="GEC108" s="163"/>
      <c r="GED108" s="139"/>
      <c r="GEE108" s="143"/>
      <c r="GEF108" s="163"/>
      <c r="GEG108" s="139"/>
      <c r="GEH108" s="143"/>
      <c r="GEI108" s="163"/>
      <c r="GEJ108" s="139"/>
      <c r="GEK108" s="143"/>
      <c r="GEL108" s="163"/>
      <c r="GEM108" s="139"/>
      <c r="GEN108" s="143"/>
      <c r="GEO108" s="163"/>
      <c r="GEP108" s="191"/>
      <c r="GEQ108" s="164"/>
      <c r="GER108" s="163"/>
      <c r="GET108" s="165"/>
      <c r="GEV108" s="139"/>
      <c r="GEX108" s="190"/>
      <c r="GEY108" s="141"/>
      <c r="GEZ108" s="139"/>
      <c r="GFA108" s="163"/>
      <c r="GFB108" s="163"/>
      <c r="GFC108" s="139"/>
      <c r="GFD108" s="143"/>
      <c r="GFE108" s="163"/>
      <c r="GFF108" s="139"/>
      <c r="GFG108" s="143"/>
      <c r="GFH108" s="163"/>
      <c r="GFI108" s="139"/>
      <c r="GFJ108" s="143"/>
      <c r="GFK108" s="163"/>
      <c r="GFL108" s="139"/>
      <c r="GFM108" s="143"/>
      <c r="GFN108" s="163"/>
      <c r="GFO108" s="191"/>
      <c r="GFP108" s="164"/>
      <c r="GFQ108" s="163"/>
      <c r="GFS108" s="165"/>
      <c r="GFU108" s="139"/>
      <c r="GFW108" s="190"/>
      <c r="GFX108" s="141"/>
      <c r="GFY108" s="139"/>
      <c r="GFZ108" s="163"/>
      <c r="GGA108" s="163"/>
      <c r="GGB108" s="139"/>
      <c r="GGC108" s="143"/>
      <c r="GGD108" s="163"/>
      <c r="GGE108" s="139"/>
      <c r="GGF108" s="143"/>
      <c r="GGG108" s="163"/>
      <c r="GGH108" s="139"/>
      <c r="GGI108" s="143"/>
      <c r="GGJ108" s="163"/>
      <c r="GGK108" s="139"/>
      <c r="GGL108" s="143"/>
      <c r="GGM108" s="163"/>
      <c r="GGN108" s="191"/>
      <c r="GGO108" s="164"/>
      <c r="GGP108" s="163"/>
      <c r="GGR108" s="165"/>
      <c r="GGT108" s="139"/>
      <c r="GGV108" s="190"/>
      <c r="GGW108" s="141"/>
      <c r="GGX108" s="139"/>
      <c r="GGY108" s="163"/>
      <c r="GGZ108" s="163"/>
      <c r="GHA108" s="139"/>
      <c r="GHB108" s="143"/>
      <c r="GHC108" s="163"/>
      <c r="GHD108" s="139"/>
      <c r="GHE108" s="143"/>
      <c r="GHF108" s="163"/>
      <c r="GHG108" s="139"/>
      <c r="GHH108" s="143"/>
      <c r="GHI108" s="163"/>
      <c r="GHJ108" s="139"/>
      <c r="GHK108" s="143"/>
      <c r="GHL108" s="163"/>
      <c r="GHM108" s="191"/>
      <c r="GHN108" s="164"/>
      <c r="GHO108" s="163"/>
      <c r="GHQ108" s="165"/>
      <c r="GHS108" s="139"/>
      <c r="GHU108" s="190"/>
      <c r="GHV108" s="141"/>
      <c r="GHW108" s="139"/>
      <c r="GHX108" s="163"/>
      <c r="GHY108" s="163"/>
      <c r="GHZ108" s="139"/>
      <c r="GIA108" s="143"/>
      <c r="GIB108" s="163"/>
      <c r="GIC108" s="139"/>
      <c r="GID108" s="143"/>
      <c r="GIE108" s="163"/>
      <c r="GIF108" s="139"/>
      <c r="GIG108" s="143"/>
      <c r="GIH108" s="163"/>
      <c r="GII108" s="139"/>
      <c r="GIJ108" s="143"/>
      <c r="GIK108" s="163"/>
      <c r="GIL108" s="191"/>
      <c r="GIM108" s="164"/>
      <c r="GIN108" s="163"/>
      <c r="GIP108" s="165"/>
      <c r="GIR108" s="139"/>
      <c r="GIT108" s="190"/>
      <c r="GIU108" s="141"/>
      <c r="GIV108" s="139"/>
      <c r="GIW108" s="163"/>
      <c r="GIX108" s="163"/>
      <c r="GIY108" s="139"/>
      <c r="GIZ108" s="143"/>
      <c r="GJA108" s="163"/>
      <c r="GJB108" s="139"/>
      <c r="GJC108" s="143"/>
      <c r="GJD108" s="163"/>
      <c r="GJE108" s="139"/>
      <c r="GJF108" s="143"/>
      <c r="GJG108" s="163"/>
      <c r="GJH108" s="139"/>
      <c r="GJI108" s="143"/>
      <c r="GJJ108" s="163"/>
      <c r="GJK108" s="191"/>
      <c r="GJL108" s="164"/>
      <c r="GJM108" s="163"/>
      <c r="GJO108" s="165"/>
      <c r="GJQ108" s="139"/>
      <c r="GJS108" s="190"/>
      <c r="GJT108" s="141"/>
      <c r="GJU108" s="139"/>
      <c r="GJV108" s="163"/>
      <c r="GJW108" s="163"/>
      <c r="GJX108" s="139"/>
      <c r="GJY108" s="143"/>
      <c r="GJZ108" s="163"/>
      <c r="GKA108" s="139"/>
      <c r="GKB108" s="143"/>
      <c r="GKC108" s="163"/>
      <c r="GKD108" s="139"/>
      <c r="GKE108" s="143"/>
      <c r="GKF108" s="163"/>
      <c r="GKG108" s="139"/>
      <c r="GKH108" s="143"/>
      <c r="GKI108" s="163"/>
      <c r="GKJ108" s="191"/>
      <c r="GKK108" s="164"/>
      <c r="GKL108" s="163"/>
      <c r="GKN108" s="165"/>
      <c r="GKP108" s="139"/>
      <c r="GKR108" s="190"/>
      <c r="GKS108" s="141"/>
      <c r="GKT108" s="139"/>
      <c r="GKU108" s="163"/>
      <c r="GKV108" s="163"/>
      <c r="GKW108" s="139"/>
      <c r="GKX108" s="143"/>
      <c r="GKY108" s="163"/>
      <c r="GKZ108" s="139"/>
      <c r="GLA108" s="143"/>
      <c r="GLB108" s="163"/>
      <c r="GLC108" s="139"/>
      <c r="GLD108" s="143"/>
      <c r="GLE108" s="163"/>
      <c r="GLF108" s="139"/>
      <c r="GLG108" s="143"/>
      <c r="GLH108" s="163"/>
      <c r="GLI108" s="191"/>
      <c r="GLJ108" s="164"/>
      <c r="GLK108" s="163"/>
      <c r="GLM108" s="165"/>
      <c r="GLO108" s="139"/>
      <c r="GLQ108" s="190"/>
      <c r="GLR108" s="141"/>
      <c r="GLS108" s="139"/>
      <c r="GLT108" s="163"/>
      <c r="GLU108" s="163"/>
      <c r="GLV108" s="139"/>
      <c r="GLW108" s="143"/>
      <c r="GLX108" s="163"/>
      <c r="GLY108" s="139"/>
      <c r="GLZ108" s="143"/>
      <c r="GMA108" s="163"/>
      <c r="GMB108" s="139"/>
      <c r="GMC108" s="143"/>
      <c r="GMD108" s="163"/>
      <c r="GME108" s="139"/>
      <c r="GMF108" s="143"/>
      <c r="GMG108" s="163"/>
      <c r="GMH108" s="191"/>
      <c r="GMI108" s="164"/>
      <c r="GMJ108" s="163"/>
      <c r="GML108" s="165"/>
      <c r="GMN108" s="139"/>
      <c r="GMP108" s="190"/>
      <c r="GMQ108" s="141"/>
      <c r="GMR108" s="139"/>
      <c r="GMS108" s="163"/>
      <c r="GMT108" s="163"/>
      <c r="GMU108" s="139"/>
      <c r="GMV108" s="143"/>
      <c r="GMW108" s="163"/>
      <c r="GMX108" s="139"/>
      <c r="GMY108" s="143"/>
      <c r="GMZ108" s="163"/>
      <c r="GNA108" s="139"/>
      <c r="GNB108" s="143"/>
      <c r="GNC108" s="163"/>
      <c r="GND108" s="139"/>
      <c r="GNE108" s="143"/>
      <c r="GNF108" s="163"/>
      <c r="GNG108" s="191"/>
      <c r="GNH108" s="164"/>
      <c r="GNI108" s="163"/>
      <c r="GNK108" s="165"/>
      <c r="GNM108" s="139"/>
      <c r="GNO108" s="190"/>
      <c r="GNP108" s="141"/>
      <c r="GNQ108" s="139"/>
      <c r="GNR108" s="163"/>
      <c r="GNS108" s="163"/>
      <c r="GNT108" s="139"/>
      <c r="GNU108" s="143"/>
      <c r="GNV108" s="163"/>
      <c r="GNW108" s="139"/>
      <c r="GNX108" s="143"/>
      <c r="GNY108" s="163"/>
      <c r="GNZ108" s="139"/>
      <c r="GOA108" s="143"/>
      <c r="GOB108" s="163"/>
      <c r="GOC108" s="139"/>
      <c r="GOD108" s="143"/>
      <c r="GOE108" s="163"/>
      <c r="GOF108" s="191"/>
      <c r="GOG108" s="164"/>
      <c r="GOH108" s="163"/>
      <c r="GOJ108" s="165"/>
      <c r="GOL108" s="139"/>
      <c r="GON108" s="190"/>
      <c r="GOO108" s="141"/>
      <c r="GOP108" s="139"/>
      <c r="GOQ108" s="163"/>
      <c r="GOR108" s="163"/>
      <c r="GOS108" s="139"/>
      <c r="GOT108" s="143"/>
      <c r="GOU108" s="163"/>
      <c r="GOV108" s="139"/>
      <c r="GOW108" s="143"/>
      <c r="GOX108" s="163"/>
      <c r="GOY108" s="139"/>
      <c r="GOZ108" s="143"/>
      <c r="GPA108" s="163"/>
      <c r="GPB108" s="139"/>
      <c r="GPC108" s="143"/>
      <c r="GPD108" s="163"/>
      <c r="GPE108" s="191"/>
      <c r="GPF108" s="164"/>
      <c r="GPG108" s="163"/>
      <c r="GPI108" s="165"/>
      <c r="GPK108" s="139"/>
      <c r="GPM108" s="190"/>
      <c r="GPN108" s="141"/>
      <c r="GPO108" s="139"/>
      <c r="GPP108" s="163"/>
      <c r="GPQ108" s="163"/>
      <c r="GPR108" s="139"/>
      <c r="GPS108" s="143"/>
      <c r="GPT108" s="163"/>
      <c r="GPU108" s="139"/>
      <c r="GPV108" s="143"/>
      <c r="GPW108" s="163"/>
      <c r="GPX108" s="139"/>
      <c r="GPY108" s="143"/>
      <c r="GPZ108" s="163"/>
      <c r="GQA108" s="139"/>
      <c r="GQB108" s="143"/>
      <c r="GQC108" s="163"/>
      <c r="GQD108" s="191"/>
      <c r="GQE108" s="164"/>
      <c r="GQF108" s="163"/>
      <c r="GQH108" s="165"/>
      <c r="GQJ108" s="139"/>
      <c r="GQL108" s="190"/>
      <c r="GQM108" s="141"/>
      <c r="GQN108" s="139"/>
      <c r="GQO108" s="163"/>
      <c r="GQP108" s="163"/>
      <c r="GQQ108" s="139"/>
      <c r="GQR108" s="143"/>
      <c r="GQS108" s="163"/>
      <c r="GQT108" s="139"/>
      <c r="GQU108" s="143"/>
      <c r="GQV108" s="163"/>
      <c r="GQW108" s="139"/>
      <c r="GQX108" s="143"/>
      <c r="GQY108" s="163"/>
      <c r="GQZ108" s="139"/>
      <c r="GRA108" s="143"/>
      <c r="GRB108" s="163"/>
      <c r="GRC108" s="191"/>
      <c r="GRD108" s="164"/>
      <c r="GRE108" s="163"/>
      <c r="GRG108" s="165"/>
      <c r="GRI108" s="139"/>
      <c r="GRK108" s="190"/>
      <c r="GRL108" s="141"/>
      <c r="GRM108" s="139"/>
      <c r="GRN108" s="163"/>
      <c r="GRO108" s="163"/>
      <c r="GRP108" s="139"/>
      <c r="GRQ108" s="143"/>
      <c r="GRR108" s="163"/>
      <c r="GRS108" s="139"/>
      <c r="GRT108" s="143"/>
      <c r="GRU108" s="163"/>
      <c r="GRV108" s="139"/>
      <c r="GRW108" s="143"/>
      <c r="GRX108" s="163"/>
      <c r="GRY108" s="139"/>
      <c r="GRZ108" s="143"/>
      <c r="GSA108" s="163"/>
      <c r="GSB108" s="191"/>
      <c r="GSC108" s="164"/>
      <c r="GSD108" s="163"/>
      <c r="GSF108" s="165"/>
      <c r="GSH108" s="139"/>
      <c r="GSJ108" s="190"/>
      <c r="GSK108" s="141"/>
      <c r="GSL108" s="139"/>
      <c r="GSM108" s="163"/>
      <c r="GSN108" s="163"/>
      <c r="GSO108" s="139"/>
      <c r="GSP108" s="143"/>
      <c r="GSQ108" s="163"/>
      <c r="GSR108" s="139"/>
      <c r="GSS108" s="143"/>
      <c r="GST108" s="163"/>
      <c r="GSU108" s="139"/>
      <c r="GSV108" s="143"/>
      <c r="GSW108" s="163"/>
      <c r="GSX108" s="139"/>
      <c r="GSY108" s="143"/>
      <c r="GSZ108" s="163"/>
      <c r="GTA108" s="191"/>
      <c r="GTB108" s="164"/>
      <c r="GTC108" s="163"/>
      <c r="GTE108" s="165"/>
      <c r="GTG108" s="139"/>
      <c r="GTI108" s="190"/>
      <c r="GTJ108" s="141"/>
      <c r="GTK108" s="139"/>
      <c r="GTL108" s="163"/>
      <c r="GTM108" s="163"/>
      <c r="GTN108" s="139"/>
      <c r="GTO108" s="143"/>
      <c r="GTP108" s="163"/>
      <c r="GTQ108" s="139"/>
      <c r="GTR108" s="143"/>
      <c r="GTS108" s="163"/>
      <c r="GTT108" s="139"/>
      <c r="GTU108" s="143"/>
      <c r="GTV108" s="163"/>
      <c r="GTW108" s="139"/>
      <c r="GTX108" s="143"/>
      <c r="GTY108" s="163"/>
      <c r="GTZ108" s="191"/>
      <c r="GUA108" s="164"/>
      <c r="GUB108" s="163"/>
      <c r="GUD108" s="165"/>
      <c r="GUF108" s="139"/>
      <c r="GUH108" s="190"/>
      <c r="GUI108" s="141"/>
      <c r="GUJ108" s="139"/>
      <c r="GUK108" s="163"/>
      <c r="GUL108" s="163"/>
      <c r="GUM108" s="139"/>
      <c r="GUN108" s="143"/>
      <c r="GUO108" s="163"/>
      <c r="GUP108" s="139"/>
      <c r="GUQ108" s="143"/>
      <c r="GUR108" s="163"/>
      <c r="GUS108" s="139"/>
      <c r="GUT108" s="143"/>
      <c r="GUU108" s="163"/>
      <c r="GUV108" s="139"/>
      <c r="GUW108" s="143"/>
      <c r="GUX108" s="163"/>
      <c r="GUY108" s="191"/>
      <c r="GUZ108" s="164"/>
      <c r="GVA108" s="163"/>
      <c r="GVC108" s="165"/>
      <c r="GVE108" s="139"/>
      <c r="GVG108" s="190"/>
      <c r="GVH108" s="141"/>
      <c r="GVI108" s="139"/>
      <c r="GVJ108" s="163"/>
      <c r="GVK108" s="163"/>
      <c r="GVL108" s="139"/>
      <c r="GVM108" s="143"/>
      <c r="GVN108" s="163"/>
      <c r="GVO108" s="139"/>
      <c r="GVP108" s="143"/>
      <c r="GVQ108" s="163"/>
      <c r="GVR108" s="139"/>
      <c r="GVS108" s="143"/>
      <c r="GVT108" s="163"/>
      <c r="GVU108" s="139"/>
      <c r="GVV108" s="143"/>
      <c r="GVW108" s="163"/>
      <c r="GVX108" s="191"/>
      <c r="GVY108" s="164"/>
      <c r="GVZ108" s="163"/>
      <c r="GWB108" s="165"/>
      <c r="GWD108" s="139"/>
      <c r="GWF108" s="190"/>
      <c r="GWG108" s="141"/>
      <c r="GWH108" s="139"/>
      <c r="GWI108" s="163"/>
      <c r="GWJ108" s="163"/>
      <c r="GWK108" s="139"/>
      <c r="GWL108" s="143"/>
      <c r="GWM108" s="163"/>
      <c r="GWN108" s="139"/>
      <c r="GWO108" s="143"/>
      <c r="GWP108" s="163"/>
      <c r="GWQ108" s="139"/>
      <c r="GWR108" s="143"/>
      <c r="GWS108" s="163"/>
      <c r="GWT108" s="139"/>
      <c r="GWU108" s="143"/>
      <c r="GWV108" s="163"/>
      <c r="GWW108" s="191"/>
      <c r="GWX108" s="164"/>
      <c r="GWY108" s="163"/>
      <c r="GXA108" s="165"/>
      <c r="GXC108" s="139"/>
      <c r="GXE108" s="190"/>
      <c r="GXF108" s="141"/>
      <c r="GXG108" s="139"/>
      <c r="GXH108" s="163"/>
      <c r="GXI108" s="163"/>
      <c r="GXJ108" s="139"/>
      <c r="GXK108" s="143"/>
      <c r="GXL108" s="163"/>
      <c r="GXM108" s="139"/>
      <c r="GXN108" s="143"/>
      <c r="GXO108" s="163"/>
      <c r="GXP108" s="139"/>
      <c r="GXQ108" s="143"/>
      <c r="GXR108" s="163"/>
      <c r="GXS108" s="139"/>
      <c r="GXT108" s="143"/>
      <c r="GXU108" s="163"/>
      <c r="GXV108" s="191"/>
      <c r="GXW108" s="164"/>
      <c r="GXX108" s="163"/>
      <c r="GXZ108" s="165"/>
      <c r="GYB108" s="139"/>
      <c r="GYD108" s="190"/>
      <c r="GYE108" s="141"/>
      <c r="GYF108" s="139"/>
      <c r="GYG108" s="163"/>
      <c r="GYH108" s="163"/>
      <c r="GYI108" s="139"/>
      <c r="GYJ108" s="143"/>
      <c r="GYK108" s="163"/>
      <c r="GYL108" s="139"/>
      <c r="GYM108" s="143"/>
      <c r="GYN108" s="163"/>
      <c r="GYO108" s="139"/>
      <c r="GYP108" s="143"/>
      <c r="GYQ108" s="163"/>
      <c r="GYR108" s="139"/>
      <c r="GYS108" s="143"/>
      <c r="GYT108" s="163"/>
      <c r="GYU108" s="191"/>
      <c r="GYV108" s="164"/>
      <c r="GYW108" s="163"/>
      <c r="GYY108" s="165"/>
      <c r="GZA108" s="139"/>
      <c r="GZC108" s="190"/>
      <c r="GZD108" s="141"/>
      <c r="GZE108" s="139"/>
      <c r="GZF108" s="163"/>
      <c r="GZG108" s="163"/>
      <c r="GZH108" s="139"/>
      <c r="GZI108" s="143"/>
      <c r="GZJ108" s="163"/>
      <c r="GZK108" s="139"/>
      <c r="GZL108" s="143"/>
      <c r="GZM108" s="163"/>
      <c r="GZN108" s="139"/>
      <c r="GZO108" s="143"/>
      <c r="GZP108" s="163"/>
      <c r="GZQ108" s="139"/>
      <c r="GZR108" s="143"/>
      <c r="GZS108" s="163"/>
      <c r="GZT108" s="191"/>
      <c r="GZU108" s="164"/>
      <c r="GZV108" s="163"/>
      <c r="GZX108" s="165"/>
      <c r="GZZ108" s="139"/>
      <c r="HAB108" s="190"/>
      <c r="HAC108" s="141"/>
      <c r="HAD108" s="139"/>
      <c r="HAE108" s="163"/>
      <c r="HAF108" s="163"/>
      <c r="HAG108" s="139"/>
      <c r="HAH108" s="143"/>
      <c r="HAI108" s="163"/>
      <c r="HAJ108" s="139"/>
      <c r="HAK108" s="143"/>
      <c r="HAL108" s="163"/>
      <c r="HAM108" s="139"/>
      <c r="HAN108" s="143"/>
      <c r="HAO108" s="163"/>
      <c r="HAP108" s="139"/>
      <c r="HAQ108" s="143"/>
      <c r="HAR108" s="163"/>
      <c r="HAS108" s="191"/>
      <c r="HAT108" s="164"/>
      <c r="HAU108" s="163"/>
      <c r="HAW108" s="165"/>
      <c r="HAY108" s="139"/>
      <c r="HBA108" s="190"/>
      <c r="HBB108" s="141"/>
      <c r="HBC108" s="139"/>
      <c r="HBD108" s="163"/>
      <c r="HBE108" s="163"/>
      <c r="HBF108" s="139"/>
      <c r="HBG108" s="143"/>
      <c r="HBH108" s="163"/>
      <c r="HBI108" s="139"/>
      <c r="HBJ108" s="143"/>
      <c r="HBK108" s="163"/>
      <c r="HBL108" s="139"/>
      <c r="HBM108" s="143"/>
      <c r="HBN108" s="163"/>
      <c r="HBO108" s="139"/>
      <c r="HBP108" s="143"/>
      <c r="HBQ108" s="163"/>
      <c r="HBR108" s="191"/>
      <c r="HBS108" s="164"/>
      <c r="HBT108" s="163"/>
      <c r="HBV108" s="165"/>
      <c r="HBX108" s="139"/>
      <c r="HBZ108" s="190"/>
      <c r="HCA108" s="141"/>
      <c r="HCB108" s="139"/>
      <c r="HCC108" s="163"/>
      <c r="HCD108" s="163"/>
      <c r="HCE108" s="139"/>
      <c r="HCF108" s="143"/>
      <c r="HCG108" s="163"/>
      <c r="HCH108" s="139"/>
      <c r="HCI108" s="143"/>
      <c r="HCJ108" s="163"/>
      <c r="HCK108" s="139"/>
      <c r="HCL108" s="143"/>
      <c r="HCM108" s="163"/>
      <c r="HCN108" s="139"/>
      <c r="HCO108" s="143"/>
      <c r="HCP108" s="163"/>
      <c r="HCQ108" s="191"/>
      <c r="HCR108" s="164"/>
      <c r="HCS108" s="163"/>
      <c r="HCU108" s="165"/>
      <c r="HCW108" s="139"/>
      <c r="HCY108" s="190"/>
      <c r="HCZ108" s="141"/>
      <c r="HDA108" s="139"/>
      <c r="HDB108" s="163"/>
      <c r="HDC108" s="163"/>
      <c r="HDD108" s="139"/>
      <c r="HDE108" s="143"/>
      <c r="HDF108" s="163"/>
      <c r="HDG108" s="139"/>
      <c r="HDH108" s="143"/>
      <c r="HDI108" s="163"/>
      <c r="HDJ108" s="139"/>
      <c r="HDK108" s="143"/>
      <c r="HDL108" s="163"/>
      <c r="HDM108" s="139"/>
      <c r="HDN108" s="143"/>
      <c r="HDO108" s="163"/>
      <c r="HDP108" s="191"/>
      <c r="HDQ108" s="164"/>
      <c r="HDR108" s="163"/>
      <c r="HDT108" s="165"/>
      <c r="HDV108" s="139"/>
      <c r="HDX108" s="190"/>
      <c r="HDY108" s="141"/>
      <c r="HDZ108" s="139"/>
      <c r="HEA108" s="163"/>
      <c r="HEB108" s="163"/>
      <c r="HEC108" s="139"/>
      <c r="HED108" s="143"/>
      <c r="HEE108" s="163"/>
      <c r="HEF108" s="139"/>
      <c r="HEG108" s="143"/>
      <c r="HEH108" s="163"/>
      <c r="HEI108" s="139"/>
      <c r="HEJ108" s="143"/>
      <c r="HEK108" s="163"/>
      <c r="HEL108" s="139"/>
      <c r="HEM108" s="143"/>
      <c r="HEN108" s="163"/>
      <c r="HEO108" s="191"/>
      <c r="HEP108" s="164"/>
      <c r="HEQ108" s="163"/>
      <c r="HES108" s="165"/>
      <c r="HEU108" s="139"/>
      <c r="HEW108" s="190"/>
      <c r="HEX108" s="141"/>
      <c r="HEY108" s="139"/>
      <c r="HEZ108" s="163"/>
      <c r="HFA108" s="163"/>
      <c r="HFB108" s="139"/>
      <c r="HFC108" s="143"/>
      <c r="HFD108" s="163"/>
      <c r="HFE108" s="139"/>
      <c r="HFF108" s="143"/>
      <c r="HFG108" s="163"/>
      <c r="HFH108" s="139"/>
      <c r="HFI108" s="143"/>
      <c r="HFJ108" s="163"/>
      <c r="HFK108" s="139"/>
      <c r="HFL108" s="143"/>
      <c r="HFM108" s="163"/>
      <c r="HFN108" s="191"/>
      <c r="HFO108" s="164"/>
      <c r="HFP108" s="163"/>
      <c r="HFR108" s="165"/>
      <c r="HFT108" s="139"/>
      <c r="HFV108" s="190"/>
      <c r="HFW108" s="141"/>
      <c r="HFX108" s="139"/>
      <c r="HFY108" s="163"/>
      <c r="HFZ108" s="163"/>
      <c r="HGA108" s="139"/>
      <c r="HGB108" s="143"/>
      <c r="HGC108" s="163"/>
      <c r="HGD108" s="139"/>
      <c r="HGE108" s="143"/>
      <c r="HGF108" s="163"/>
      <c r="HGG108" s="139"/>
      <c r="HGH108" s="143"/>
      <c r="HGI108" s="163"/>
      <c r="HGJ108" s="139"/>
      <c r="HGK108" s="143"/>
      <c r="HGL108" s="163"/>
      <c r="HGM108" s="191"/>
      <c r="HGN108" s="164"/>
      <c r="HGO108" s="163"/>
      <c r="HGQ108" s="165"/>
      <c r="HGS108" s="139"/>
      <c r="HGU108" s="190"/>
      <c r="HGV108" s="141"/>
      <c r="HGW108" s="139"/>
      <c r="HGX108" s="163"/>
      <c r="HGY108" s="163"/>
      <c r="HGZ108" s="139"/>
      <c r="HHA108" s="143"/>
      <c r="HHB108" s="163"/>
      <c r="HHC108" s="139"/>
      <c r="HHD108" s="143"/>
      <c r="HHE108" s="163"/>
      <c r="HHF108" s="139"/>
      <c r="HHG108" s="143"/>
      <c r="HHH108" s="163"/>
      <c r="HHI108" s="139"/>
      <c r="HHJ108" s="143"/>
      <c r="HHK108" s="163"/>
      <c r="HHL108" s="191"/>
      <c r="HHM108" s="164"/>
      <c r="HHN108" s="163"/>
      <c r="HHP108" s="165"/>
      <c r="HHR108" s="139"/>
      <c r="HHT108" s="190"/>
      <c r="HHU108" s="141"/>
      <c r="HHV108" s="139"/>
      <c r="HHW108" s="163"/>
      <c r="HHX108" s="163"/>
      <c r="HHY108" s="139"/>
      <c r="HHZ108" s="143"/>
      <c r="HIA108" s="163"/>
      <c r="HIB108" s="139"/>
      <c r="HIC108" s="143"/>
      <c r="HID108" s="163"/>
      <c r="HIE108" s="139"/>
      <c r="HIF108" s="143"/>
      <c r="HIG108" s="163"/>
      <c r="HIH108" s="139"/>
      <c r="HII108" s="143"/>
      <c r="HIJ108" s="163"/>
      <c r="HIK108" s="191"/>
      <c r="HIL108" s="164"/>
      <c r="HIM108" s="163"/>
      <c r="HIO108" s="165"/>
      <c r="HIQ108" s="139"/>
      <c r="HIS108" s="190"/>
      <c r="HIT108" s="141"/>
      <c r="HIU108" s="139"/>
      <c r="HIV108" s="163"/>
      <c r="HIW108" s="163"/>
      <c r="HIX108" s="139"/>
      <c r="HIY108" s="143"/>
      <c r="HIZ108" s="163"/>
      <c r="HJA108" s="139"/>
      <c r="HJB108" s="143"/>
      <c r="HJC108" s="163"/>
      <c r="HJD108" s="139"/>
      <c r="HJE108" s="143"/>
      <c r="HJF108" s="163"/>
      <c r="HJG108" s="139"/>
      <c r="HJH108" s="143"/>
      <c r="HJI108" s="163"/>
      <c r="HJJ108" s="191"/>
      <c r="HJK108" s="164"/>
      <c r="HJL108" s="163"/>
      <c r="HJN108" s="165"/>
      <c r="HJP108" s="139"/>
      <c r="HJR108" s="190"/>
      <c r="HJS108" s="141"/>
      <c r="HJT108" s="139"/>
      <c r="HJU108" s="163"/>
      <c r="HJV108" s="163"/>
      <c r="HJW108" s="139"/>
      <c r="HJX108" s="143"/>
      <c r="HJY108" s="163"/>
      <c r="HJZ108" s="139"/>
      <c r="HKA108" s="143"/>
      <c r="HKB108" s="163"/>
      <c r="HKC108" s="139"/>
      <c r="HKD108" s="143"/>
      <c r="HKE108" s="163"/>
      <c r="HKF108" s="139"/>
      <c r="HKG108" s="143"/>
      <c r="HKH108" s="163"/>
      <c r="HKI108" s="191"/>
      <c r="HKJ108" s="164"/>
      <c r="HKK108" s="163"/>
      <c r="HKM108" s="165"/>
      <c r="HKO108" s="139"/>
      <c r="HKQ108" s="190"/>
      <c r="HKR108" s="141"/>
      <c r="HKS108" s="139"/>
      <c r="HKT108" s="163"/>
      <c r="HKU108" s="163"/>
      <c r="HKV108" s="139"/>
      <c r="HKW108" s="143"/>
      <c r="HKX108" s="163"/>
      <c r="HKY108" s="139"/>
      <c r="HKZ108" s="143"/>
      <c r="HLA108" s="163"/>
      <c r="HLB108" s="139"/>
      <c r="HLC108" s="143"/>
      <c r="HLD108" s="163"/>
      <c r="HLE108" s="139"/>
      <c r="HLF108" s="143"/>
      <c r="HLG108" s="163"/>
      <c r="HLH108" s="191"/>
      <c r="HLI108" s="164"/>
      <c r="HLJ108" s="163"/>
      <c r="HLL108" s="165"/>
      <c r="HLN108" s="139"/>
      <c r="HLP108" s="190"/>
      <c r="HLQ108" s="141"/>
      <c r="HLR108" s="139"/>
      <c r="HLS108" s="163"/>
      <c r="HLT108" s="163"/>
      <c r="HLU108" s="139"/>
      <c r="HLV108" s="143"/>
      <c r="HLW108" s="163"/>
      <c r="HLX108" s="139"/>
      <c r="HLY108" s="143"/>
      <c r="HLZ108" s="163"/>
      <c r="HMA108" s="139"/>
      <c r="HMB108" s="143"/>
      <c r="HMC108" s="163"/>
      <c r="HMD108" s="139"/>
      <c r="HME108" s="143"/>
      <c r="HMF108" s="163"/>
      <c r="HMG108" s="191"/>
      <c r="HMH108" s="164"/>
      <c r="HMI108" s="163"/>
      <c r="HMK108" s="165"/>
      <c r="HMM108" s="139"/>
      <c r="HMO108" s="190"/>
      <c r="HMP108" s="141"/>
      <c r="HMQ108" s="139"/>
      <c r="HMR108" s="163"/>
      <c r="HMS108" s="163"/>
      <c r="HMT108" s="139"/>
      <c r="HMU108" s="143"/>
      <c r="HMV108" s="163"/>
      <c r="HMW108" s="139"/>
      <c r="HMX108" s="143"/>
      <c r="HMY108" s="163"/>
      <c r="HMZ108" s="139"/>
      <c r="HNA108" s="143"/>
      <c r="HNB108" s="163"/>
      <c r="HNC108" s="139"/>
      <c r="HND108" s="143"/>
      <c r="HNE108" s="163"/>
      <c r="HNF108" s="191"/>
      <c r="HNG108" s="164"/>
      <c r="HNH108" s="163"/>
      <c r="HNJ108" s="165"/>
      <c r="HNL108" s="139"/>
      <c r="HNN108" s="190"/>
      <c r="HNO108" s="141"/>
      <c r="HNP108" s="139"/>
      <c r="HNQ108" s="163"/>
      <c r="HNR108" s="163"/>
      <c r="HNS108" s="139"/>
      <c r="HNT108" s="143"/>
      <c r="HNU108" s="163"/>
      <c r="HNV108" s="139"/>
      <c r="HNW108" s="143"/>
      <c r="HNX108" s="163"/>
      <c r="HNY108" s="139"/>
      <c r="HNZ108" s="143"/>
      <c r="HOA108" s="163"/>
      <c r="HOB108" s="139"/>
      <c r="HOC108" s="143"/>
      <c r="HOD108" s="163"/>
      <c r="HOE108" s="191"/>
      <c r="HOF108" s="164"/>
      <c r="HOG108" s="163"/>
      <c r="HOI108" s="165"/>
      <c r="HOK108" s="139"/>
      <c r="HOM108" s="190"/>
      <c r="HON108" s="141"/>
      <c r="HOO108" s="139"/>
      <c r="HOP108" s="163"/>
      <c r="HOQ108" s="163"/>
      <c r="HOR108" s="139"/>
      <c r="HOS108" s="143"/>
      <c r="HOT108" s="163"/>
      <c r="HOU108" s="139"/>
      <c r="HOV108" s="143"/>
      <c r="HOW108" s="163"/>
      <c r="HOX108" s="139"/>
      <c r="HOY108" s="143"/>
      <c r="HOZ108" s="163"/>
      <c r="HPA108" s="139"/>
      <c r="HPB108" s="143"/>
      <c r="HPC108" s="163"/>
      <c r="HPD108" s="191"/>
      <c r="HPE108" s="164"/>
      <c r="HPF108" s="163"/>
      <c r="HPH108" s="165"/>
      <c r="HPJ108" s="139"/>
      <c r="HPL108" s="190"/>
      <c r="HPM108" s="141"/>
      <c r="HPN108" s="139"/>
      <c r="HPO108" s="163"/>
      <c r="HPP108" s="163"/>
      <c r="HPQ108" s="139"/>
      <c r="HPR108" s="143"/>
      <c r="HPS108" s="163"/>
      <c r="HPT108" s="139"/>
      <c r="HPU108" s="143"/>
      <c r="HPV108" s="163"/>
      <c r="HPW108" s="139"/>
      <c r="HPX108" s="143"/>
      <c r="HPY108" s="163"/>
      <c r="HPZ108" s="139"/>
      <c r="HQA108" s="143"/>
      <c r="HQB108" s="163"/>
      <c r="HQC108" s="191"/>
      <c r="HQD108" s="164"/>
      <c r="HQE108" s="163"/>
      <c r="HQG108" s="165"/>
      <c r="HQI108" s="139"/>
      <c r="HQK108" s="190"/>
      <c r="HQL108" s="141"/>
      <c r="HQM108" s="139"/>
      <c r="HQN108" s="163"/>
      <c r="HQO108" s="163"/>
      <c r="HQP108" s="139"/>
      <c r="HQQ108" s="143"/>
      <c r="HQR108" s="163"/>
      <c r="HQS108" s="139"/>
      <c r="HQT108" s="143"/>
      <c r="HQU108" s="163"/>
      <c r="HQV108" s="139"/>
      <c r="HQW108" s="143"/>
      <c r="HQX108" s="163"/>
      <c r="HQY108" s="139"/>
      <c r="HQZ108" s="143"/>
      <c r="HRA108" s="163"/>
      <c r="HRB108" s="191"/>
      <c r="HRC108" s="164"/>
      <c r="HRD108" s="163"/>
      <c r="HRF108" s="165"/>
      <c r="HRH108" s="139"/>
      <c r="HRJ108" s="190"/>
      <c r="HRK108" s="141"/>
      <c r="HRL108" s="139"/>
      <c r="HRM108" s="163"/>
      <c r="HRN108" s="163"/>
      <c r="HRO108" s="139"/>
      <c r="HRP108" s="143"/>
      <c r="HRQ108" s="163"/>
      <c r="HRR108" s="139"/>
      <c r="HRS108" s="143"/>
      <c r="HRT108" s="163"/>
      <c r="HRU108" s="139"/>
      <c r="HRV108" s="143"/>
      <c r="HRW108" s="163"/>
      <c r="HRX108" s="139"/>
      <c r="HRY108" s="143"/>
      <c r="HRZ108" s="163"/>
      <c r="HSA108" s="191"/>
      <c r="HSB108" s="164"/>
      <c r="HSC108" s="163"/>
      <c r="HSE108" s="165"/>
      <c r="HSG108" s="139"/>
      <c r="HSI108" s="190"/>
      <c r="HSJ108" s="141"/>
      <c r="HSK108" s="139"/>
      <c r="HSL108" s="163"/>
      <c r="HSM108" s="163"/>
      <c r="HSN108" s="139"/>
      <c r="HSO108" s="143"/>
      <c r="HSP108" s="163"/>
      <c r="HSQ108" s="139"/>
      <c r="HSR108" s="143"/>
      <c r="HSS108" s="163"/>
      <c r="HST108" s="139"/>
      <c r="HSU108" s="143"/>
      <c r="HSV108" s="163"/>
      <c r="HSW108" s="139"/>
      <c r="HSX108" s="143"/>
      <c r="HSY108" s="163"/>
      <c r="HSZ108" s="191"/>
      <c r="HTA108" s="164"/>
      <c r="HTB108" s="163"/>
      <c r="HTD108" s="165"/>
      <c r="HTF108" s="139"/>
      <c r="HTH108" s="190"/>
      <c r="HTI108" s="141"/>
      <c r="HTJ108" s="139"/>
      <c r="HTK108" s="163"/>
      <c r="HTL108" s="163"/>
      <c r="HTM108" s="139"/>
      <c r="HTN108" s="143"/>
      <c r="HTO108" s="163"/>
      <c r="HTP108" s="139"/>
      <c r="HTQ108" s="143"/>
      <c r="HTR108" s="163"/>
      <c r="HTS108" s="139"/>
      <c r="HTT108" s="143"/>
      <c r="HTU108" s="163"/>
      <c r="HTV108" s="139"/>
      <c r="HTW108" s="143"/>
      <c r="HTX108" s="163"/>
      <c r="HTY108" s="191"/>
      <c r="HTZ108" s="164"/>
      <c r="HUA108" s="163"/>
      <c r="HUC108" s="165"/>
      <c r="HUE108" s="139"/>
      <c r="HUG108" s="190"/>
      <c r="HUH108" s="141"/>
      <c r="HUI108" s="139"/>
      <c r="HUJ108" s="163"/>
      <c r="HUK108" s="163"/>
      <c r="HUL108" s="139"/>
      <c r="HUM108" s="143"/>
      <c r="HUN108" s="163"/>
      <c r="HUO108" s="139"/>
      <c r="HUP108" s="143"/>
      <c r="HUQ108" s="163"/>
      <c r="HUR108" s="139"/>
      <c r="HUS108" s="143"/>
      <c r="HUT108" s="163"/>
      <c r="HUU108" s="139"/>
      <c r="HUV108" s="143"/>
      <c r="HUW108" s="163"/>
      <c r="HUX108" s="191"/>
      <c r="HUY108" s="164"/>
      <c r="HUZ108" s="163"/>
      <c r="HVB108" s="165"/>
      <c r="HVD108" s="139"/>
      <c r="HVF108" s="190"/>
      <c r="HVG108" s="141"/>
      <c r="HVH108" s="139"/>
      <c r="HVI108" s="163"/>
      <c r="HVJ108" s="163"/>
      <c r="HVK108" s="139"/>
      <c r="HVL108" s="143"/>
      <c r="HVM108" s="163"/>
      <c r="HVN108" s="139"/>
      <c r="HVO108" s="143"/>
      <c r="HVP108" s="163"/>
      <c r="HVQ108" s="139"/>
      <c r="HVR108" s="143"/>
      <c r="HVS108" s="163"/>
      <c r="HVT108" s="139"/>
      <c r="HVU108" s="143"/>
      <c r="HVV108" s="163"/>
      <c r="HVW108" s="191"/>
      <c r="HVX108" s="164"/>
      <c r="HVY108" s="163"/>
      <c r="HWA108" s="165"/>
      <c r="HWC108" s="139"/>
      <c r="HWE108" s="190"/>
      <c r="HWF108" s="141"/>
      <c r="HWG108" s="139"/>
      <c r="HWH108" s="163"/>
      <c r="HWI108" s="163"/>
      <c r="HWJ108" s="139"/>
      <c r="HWK108" s="143"/>
      <c r="HWL108" s="163"/>
      <c r="HWM108" s="139"/>
      <c r="HWN108" s="143"/>
      <c r="HWO108" s="163"/>
      <c r="HWP108" s="139"/>
      <c r="HWQ108" s="143"/>
      <c r="HWR108" s="163"/>
      <c r="HWS108" s="139"/>
      <c r="HWT108" s="143"/>
      <c r="HWU108" s="163"/>
      <c r="HWV108" s="191"/>
      <c r="HWW108" s="164"/>
      <c r="HWX108" s="163"/>
      <c r="HWZ108" s="165"/>
      <c r="HXB108" s="139"/>
      <c r="HXD108" s="190"/>
      <c r="HXE108" s="141"/>
      <c r="HXF108" s="139"/>
      <c r="HXG108" s="163"/>
      <c r="HXH108" s="163"/>
      <c r="HXI108" s="139"/>
      <c r="HXJ108" s="143"/>
      <c r="HXK108" s="163"/>
      <c r="HXL108" s="139"/>
      <c r="HXM108" s="143"/>
      <c r="HXN108" s="163"/>
      <c r="HXO108" s="139"/>
      <c r="HXP108" s="143"/>
      <c r="HXQ108" s="163"/>
      <c r="HXR108" s="139"/>
      <c r="HXS108" s="143"/>
      <c r="HXT108" s="163"/>
      <c r="HXU108" s="191"/>
      <c r="HXV108" s="164"/>
      <c r="HXW108" s="163"/>
      <c r="HXY108" s="165"/>
      <c r="HYA108" s="139"/>
      <c r="HYC108" s="190"/>
      <c r="HYD108" s="141"/>
      <c r="HYE108" s="139"/>
      <c r="HYF108" s="163"/>
      <c r="HYG108" s="163"/>
      <c r="HYH108" s="139"/>
      <c r="HYI108" s="143"/>
      <c r="HYJ108" s="163"/>
      <c r="HYK108" s="139"/>
      <c r="HYL108" s="143"/>
      <c r="HYM108" s="163"/>
      <c r="HYN108" s="139"/>
      <c r="HYO108" s="143"/>
      <c r="HYP108" s="163"/>
      <c r="HYQ108" s="139"/>
      <c r="HYR108" s="143"/>
      <c r="HYS108" s="163"/>
      <c r="HYT108" s="191"/>
      <c r="HYU108" s="164"/>
      <c r="HYV108" s="163"/>
      <c r="HYX108" s="165"/>
      <c r="HYZ108" s="139"/>
      <c r="HZB108" s="190"/>
      <c r="HZC108" s="141"/>
      <c r="HZD108" s="139"/>
      <c r="HZE108" s="163"/>
      <c r="HZF108" s="163"/>
      <c r="HZG108" s="139"/>
      <c r="HZH108" s="143"/>
      <c r="HZI108" s="163"/>
      <c r="HZJ108" s="139"/>
      <c r="HZK108" s="143"/>
      <c r="HZL108" s="163"/>
      <c r="HZM108" s="139"/>
      <c r="HZN108" s="143"/>
      <c r="HZO108" s="163"/>
      <c r="HZP108" s="139"/>
      <c r="HZQ108" s="143"/>
      <c r="HZR108" s="163"/>
      <c r="HZS108" s="191"/>
      <c r="HZT108" s="164"/>
      <c r="HZU108" s="163"/>
      <c r="HZW108" s="165"/>
      <c r="HZY108" s="139"/>
      <c r="IAA108" s="190"/>
      <c r="IAB108" s="141"/>
      <c r="IAC108" s="139"/>
      <c r="IAD108" s="163"/>
      <c r="IAE108" s="163"/>
      <c r="IAF108" s="139"/>
      <c r="IAG108" s="143"/>
      <c r="IAH108" s="163"/>
      <c r="IAI108" s="139"/>
      <c r="IAJ108" s="143"/>
      <c r="IAK108" s="163"/>
      <c r="IAL108" s="139"/>
      <c r="IAM108" s="143"/>
      <c r="IAN108" s="163"/>
      <c r="IAO108" s="139"/>
      <c r="IAP108" s="143"/>
      <c r="IAQ108" s="163"/>
      <c r="IAR108" s="191"/>
      <c r="IAS108" s="164"/>
      <c r="IAT108" s="163"/>
      <c r="IAV108" s="165"/>
      <c r="IAX108" s="139"/>
      <c r="IAZ108" s="190"/>
      <c r="IBA108" s="141"/>
      <c r="IBB108" s="139"/>
      <c r="IBC108" s="163"/>
      <c r="IBD108" s="163"/>
      <c r="IBE108" s="139"/>
      <c r="IBF108" s="143"/>
      <c r="IBG108" s="163"/>
      <c r="IBH108" s="139"/>
      <c r="IBI108" s="143"/>
      <c r="IBJ108" s="163"/>
      <c r="IBK108" s="139"/>
      <c r="IBL108" s="143"/>
      <c r="IBM108" s="163"/>
      <c r="IBN108" s="139"/>
      <c r="IBO108" s="143"/>
      <c r="IBP108" s="163"/>
      <c r="IBQ108" s="191"/>
      <c r="IBR108" s="164"/>
      <c r="IBS108" s="163"/>
      <c r="IBU108" s="165"/>
      <c r="IBW108" s="139"/>
      <c r="IBY108" s="190"/>
      <c r="IBZ108" s="141"/>
      <c r="ICA108" s="139"/>
      <c r="ICB108" s="163"/>
      <c r="ICC108" s="163"/>
      <c r="ICD108" s="139"/>
      <c r="ICE108" s="143"/>
      <c r="ICF108" s="163"/>
      <c r="ICG108" s="139"/>
      <c r="ICH108" s="143"/>
      <c r="ICI108" s="163"/>
      <c r="ICJ108" s="139"/>
      <c r="ICK108" s="143"/>
      <c r="ICL108" s="163"/>
      <c r="ICM108" s="139"/>
      <c r="ICN108" s="143"/>
      <c r="ICO108" s="163"/>
      <c r="ICP108" s="191"/>
      <c r="ICQ108" s="164"/>
      <c r="ICR108" s="163"/>
      <c r="ICT108" s="165"/>
      <c r="ICV108" s="139"/>
      <c r="ICX108" s="190"/>
      <c r="ICY108" s="141"/>
      <c r="ICZ108" s="139"/>
      <c r="IDA108" s="163"/>
      <c r="IDB108" s="163"/>
      <c r="IDC108" s="139"/>
      <c r="IDD108" s="143"/>
      <c r="IDE108" s="163"/>
      <c r="IDF108" s="139"/>
      <c r="IDG108" s="143"/>
      <c r="IDH108" s="163"/>
      <c r="IDI108" s="139"/>
      <c r="IDJ108" s="143"/>
      <c r="IDK108" s="163"/>
      <c r="IDL108" s="139"/>
      <c r="IDM108" s="143"/>
      <c r="IDN108" s="163"/>
      <c r="IDO108" s="191"/>
      <c r="IDP108" s="164"/>
      <c r="IDQ108" s="163"/>
      <c r="IDS108" s="165"/>
      <c r="IDU108" s="139"/>
      <c r="IDW108" s="190"/>
      <c r="IDX108" s="141"/>
      <c r="IDY108" s="139"/>
      <c r="IDZ108" s="163"/>
      <c r="IEA108" s="163"/>
      <c r="IEB108" s="139"/>
      <c r="IEC108" s="143"/>
      <c r="IED108" s="163"/>
      <c r="IEE108" s="139"/>
      <c r="IEF108" s="143"/>
      <c r="IEG108" s="163"/>
      <c r="IEH108" s="139"/>
      <c r="IEI108" s="143"/>
      <c r="IEJ108" s="163"/>
      <c r="IEK108" s="139"/>
      <c r="IEL108" s="143"/>
      <c r="IEM108" s="163"/>
      <c r="IEN108" s="191"/>
      <c r="IEO108" s="164"/>
      <c r="IEP108" s="163"/>
      <c r="IER108" s="165"/>
      <c r="IET108" s="139"/>
      <c r="IEV108" s="190"/>
      <c r="IEW108" s="141"/>
      <c r="IEX108" s="139"/>
      <c r="IEY108" s="163"/>
      <c r="IEZ108" s="163"/>
      <c r="IFA108" s="139"/>
      <c r="IFB108" s="143"/>
      <c r="IFC108" s="163"/>
      <c r="IFD108" s="139"/>
      <c r="IFE108" s="143"/>
      <c r="IFF108" s="163"/>
      <c r="IFG108" s="139"/>
      <c r="IFH108" s="143"/>
      <c r="IFI108" s="163"/>
      <c r="IFJ108" s="139"/>
      <c r="IFK108" s="143"/>
      <c r="IFL108" s="163"/>
      <c r="IFM108" s="191"/>
      <c r="IFN108" s="164"/>
      <c r="IFO108" s="163"/>
      <c r="IFQ108" s="165"/>
      <c r="IFS108" s="139"/>
      <c r="IFU108" s="190"/>
      <c r="IFV108" s="141"/>
      <c r="IFW108" s="139"/>
      <c r="IFX108" s="163"/>
      <c r="IFY108" s="163"/>
      <c r="IFZ108" s="139"/>
      <c r="IGA108" s="143"/>
      <c r="IGB108" s="163"/>
      <c r="IGC108" s="139"/>
      <c r="IGD108" s="143"/>
      <c r="IGE108" s="163"/>
      <c r="IGF108" s="139"/>
      <c r="IGG108" s="143"/>
      <c r="IGH108" s="163"/>
      <c r="IGI108" s="139"/>
      <c r="IGJ108" s="143"/>
      <c r="IGK108" s="163"/>
      <c r="IGL108" s="191"/>
      <c r="IGM108" s="164"/>
      <c r="IGN108" s="163"/>
      <c r="IGP108" s="165"/>
      <c r="IGR108" s="139"/>
      <c r="IGT108" s="190"/>
      <c r="IGU108" s="141"/>
      <c r="IGV108" s="139"/>
      <c r="IGW108" s="163"/>
      <c r="IGX108" s="163"/>
      <c r="IGY108" s="139"/>
      <c r="IGZ108" s="143"/>
      <c r="IHA108" s="163"/>
      <c r="IHB108" s="139"/>
      <c r="IHC108" s="143"/>
      <c r="IHD108" s="163"/>
      <c r="IHE108" s="139"/>
      <c r="IHF108" s="143"/>
      <c r="IHG108" s="163"/>
      <c r="IHH108" s="139"/>
      <c r="IHI108" s="143"/>
      <c r="IHJ108" s="163"/>
      <c r="IHK108" s="191"/>
      <c r="IHL108" s="164"/>
      <c r="IHM108" s="163"/>
      <c r="IHO108" s="165"/>
      <c r="IHQ108" s="139"/>
      <c r="IHS108" s="190"/>
      <c r="IHT108" s="141"/>
      <c r="IHU108" s="139"/>
      <c r="IHV108" s="163"/>
      <c r="IHW108" s="163"/>
      <c r="IHX108" s="139"/>
      <c r="IHY108" s="143"/>
      <c r="IHZ108" s="163"/>
      <c r="IIA108" s="139"/>
      <c r="IIB108" s="143"/>
      <c r="IIC108" s="163"/>
      <c r="IID108" s="139"/>
      <c r="IIE108" s="143"/>
      <c r="IIF108" s="163"/>
      <c r="IIG108" s="139"/>
      <c r="IIH108" s="143"/>
      <c r="III108" s="163"/>
      <c r="IIJ108" s="191"/>
      <c r="IIK108" s="164"/>
      <c r="IIL108" s="163"/>
      <c r="IIN108" s="165"/>
      <c r="IIP108" s="139"/>
      <c r="IIR108" s="190"/>
      <c r="IIS108" s="141"/>
      <c r="IIT108" s="139"/>
      <c r="IIU108" s="163"/>
      <c r="IIV108" s="163"/>
      <c r="IIW108" s="139"/>
      <c r="IIX108" s="143"/>
      <c r="IIY108" s="163"/>
      <c r="IIZ108" s="139"/>
      <c r="IJA108" s="143"/>
      <c r="IJB108" s="163"/>
      <c r="IJC108" s="139"/>
      <c r="IJD108" s="143"/>
      <c r="IJE108" s="163"/>
      <c r="IJF108" s="139"/>
      <c r="IJG108" s="143"/>
      <c r="IJH108" s="163"/>
      <c r="IJI108" s="191"/>
      <c r="IJJ108" s="164"/>
      <c r="IJK108" s="163"/>
      <c r="IJM108" s="165"/>
      <c r="IJO108" s="139"/>
      <c r="IJQ108" s="190"/>
      <c r="IJR108" s="141"/>
      <c r="IJS108" s="139"/>
      <c r="IJT108" s="163"/>
      <c r="IJU108" s="163"/>
      <c r="IJV108" s="139"/>
      <c r="IJW108" s="143"/>
      <c r="IJX108" s="163"/>
      <c r="IJY108" s="139"/>
      <c r="IJZ108" s="143"/>
      <c r="IKA108" s="163"/>
      <c r="IKB108" s="139"/>
      <c r="IKC108" s="143"/>
      <c r="IKD108" s="163"/>
      <c r="IKE108" s="139"/>
      <c r="IKF108" s="143"/>
      <c r="IKG108" s="163"/>
      <c r="IKH108" s="191"/>
      <c r="IKI108" s="164"/>
      <c r="IKJ108" s="163"/>
      <c r="IKL108" s="165"/>
      <c r="IKN108" s="139"/>
      <c r="IKP108" s="190"/>
      <c r="IKQ108" s="141"/>
      <c r="IKR108" s="139"/>
      <c r="IKS108" s="163"/>
      <c r="IKT108" s="163"/>
      <c r="IKU108" s="139"/>
      <c r="IKV108" s="143"/>
      <c r="IKW108" s="163"/>
      <c r="IKX108" s="139"/>
      <c r="IKY108" s="143"/>
      <c r="IKZ108" s="163"/>
      <c r="ILA108" s="139"/>
      <c r="ILB108" s="143"/>
      <c r="ILC108" s="163"/>
      <c r="ILD108" s="139"/>
      <c r="ILE108" s="143"/>
      <c r="ILF108" s="163"/>
      <c r="ILG108" s="191"/>
      <c r="ILH108" s="164"/>
      <c r="ILI108" s="163"/>
      <c r="ILK108" s="165"/>
      <c r="ILM108" s="139"/>
      <c r="ILO108" s="190"/>
      <c r="ILP108" s="141"/>
      <c r="ILQ108" s="139"/>
      <c r="ILR108" s="163"/>
      <c r="ILS108" s="163"/>
      <c r="ILT108" s="139"/>
      <c r="ILU108" s="143"/>
      <c r="ILV108" s="163"/>
      <c r="ILW108" s="139"/>
      <c r="ILX108" s="143"/>
      <c r="ILY108" s="163"/>
      <c r="ILZ108" s="139"/>
      <c r="IMA108" s="143"/>
      <c r="IMB108" s="163"/>
      <c r="IMC108" s="139"/>
      <c r="IMD108" s="143"/>
      <c r="IME108" s="163"/>
      <c r="IMF108" s="191"/>
      <c r="IMG108" s="164"/>
      <c r="IMH108" s="163"/>
      <c r="IMJ108" s="165"/>
      <c r="IML108" s="139"/>
      <c r="IMN108" s="190"/>
      <c r="IMO108" s="141"/>
      <c r="IMP108" s="139"/>
      <c r="IMQ108" s="163"/>
      <c r="IMR108" s="163"/>
      <c r="IMS108" s="139"/>
      <c r="IMT108" s="143"/>
      <c r="IMU108" s="163"/>
      <c r="IMV108" s="139"/>
      <c r="IMW108" s="143"/>
      <c r="IMX108" s="163"/>
      <c r="IMY108" s="139"/>
      <c r="IMZ108" s="143"/>
      <c r="INA108" s="163"/>
      <c r="INB108" s="139"/>
      <c r="INC108" s="143"/>
      <c r="IND108" s="163"/>
      <c r="INE108" s="191"/>
      <c r="INF108" s="164"/>
      <c r="ING108" s="163"/>
      <c r="INI108" s="165"/>
      <c r="INK108" s="139"/>
      <c r="INM108" s="190"/>
      <c r="INN108" s="141"/>
      <c r="INO108" s="139"/>
      <c r="INP108" s="163"/>
      <c r="INQ108" s="163"/>
      <c r="INR108" s="139"/>
      <c r="INS108" s="143"/>
      <c r="INT108" s="163"/>
      <c r="INU108" s="139"/>
      <c r="INV108" s="143"/>
      <c r="INW108" s="163"/>
      <c r="INX108" s="139"/>
      <c r="INY108" s="143"/>
      <c r="INZ108" s="163"/>
      <c r="IOA108" s="139"/>
      <c r="IOB108" s="143"/>
      <c r="IOC108" s="163"/>
      <c r="IOD108" s="191"/>
      <c r="IOE108" s="164"/>
      <c r="IOF108" s="163"/>
      <c r="IOH108" s="165"/>
      <c r="IOJ108" s="139"/>
      <c r="IOL108" s="190"/>
      <c r="IOM108" s="141"/>
      <c r="ION108" s="139"/>
      <c r="IOO108" s="163"/>
      <c r="IOP108" s="163"/>
      <c r="IOQ108" s="139"/>
      <c r="IOR108" s="143"/>
      <c r="IOS108" s="163"/>
      <c r="IOT108" s="139"/>
      <c r="IOU108" s="143"/>
      <c r="IOV108" s="163"/>
      <c r="IOW108" s="139"/>
      <c r="IOX108" s="143"/>
      <c r="IOY108" s="163"/>
      <c r="IOZ108" s="139"/>
      <c r="IPA108" s="143"/>
      <c r="IPB108" s="163"/>
      <c r="IPC108" s="191"/>
      <c r="IPD108" s="164"/>
      <c r="IPE108" s="163"/>
      <c r="IPG108" s="165"/>
      <c r="IPI108" s="139"/>
      <c r="IPK108" s="190"/>
      <c r="IPL108" s="141"/>
      <c r="IPM108" s="139"/>
      <c r="IPN108" s="163"/>
      <c r="IPO108" s="163"/>
      <c r="IPP108" s="139"/>
      <c r="IPQ108" s="143"/>
      <c r="IPR108" s="163"/>
      <c r="IPS108" s="139"/>
      <c r="IPT108" s="143"/>
      <c r="IPU108" s="163"/>
      <c r="IPV108" s="139"/>
      <c r="IPW108" s="143"/>
      <c r="IPX108" s="163"/>
      <c r="IPY108" s="139"/>
      <c r="IPZ108" s="143"/>
      <c r="IQA108" s="163"/>
      <c r="IQB108" s="191"/>
      <c r="IQC108" s="164"/>
      <c r="IQD108" s="163"/>
      <c r="IQF108" s="165"/>
      <c r="IQH108" s="139"/>
      <c r="IQJ108" s="190"/>
      <c r="IQK108" s="141"/>
      <c r="IQL108" s="139"/>
      <c r="IQM108" s="163"/>
      <c r="IQN108" s="163"/>
      <c r="IQO108" s="139"/>
      <c r="IQP108" s="143"/>
      <c r="IQQ108" s="163"/>
      <c r="IQR108" s="139"/>
      <c r="IQS108" s="143"/>
      <c r="IQT108" s="163"/>
      <c r="IQU108" s="139"/>
      <c r="IQV108" s="143"/>
      <c r="IQW108" s="163"/>
      <c r="IQX108" s="139"/>
      <c r="IQY108" s="143"/>
      <c r="IQZ108" s="163"/>
      <c r="IRA108" s="191"/>
      <c r="IRB108" s="164"/>
      <c r="IRC108" s="163"/>
      <c r="IRE108" s="165"/>
      <c r="IRG108" s="139"/>
      <c r="IRI108" s="190"/>
      <c r="IRJ108" s="141"/>
      <c r="IRK108" s="139"/>
      <c r="IRL108" s="163"/>
      <c r="IRM108" s="163"/>
      <c r="IRN108" s="139"/>
      <c r="IRO108" s="143"/>
      <c r="IRP108" s="163"/>
      <c r="IRQ108" s="139"/>
      <c r="IRR108" s="143"/>
      <c r="IRS108" s="163"/>
      <c r="IRT108" s="139"/>
      <c r="IRU108" s="143"/>
      <c r="IRV108" s="163"/>
      <c r="IRW108" s="139"/>
      <c r="IRX108" s="143"/>
      <c r="IRY108" s="163"/>
      <c r="IRZ108" s="191"/>
      <c r="ISA108" s="164"/>
      <c r="ISB108" s="163"/>
      <c r="ISD108" s="165"/>
      <c r="ISF108" s="139"/>
      <c r="ISH108" s="190"/>
      <c r="ISI108" s="141"/>
      <c r="ISJ108" s="139"/>
      <c r="ISK108" s="163"/>
      <c r="ISL108" s="163"/>
      <c r="ISM108" s="139"/>
      <c r="ISN108" s="143"/>
      <c r="ISO108" s="163"/>
      <c r="ISP108" s="139"/>
      <c r="ISQ108" s="143"/>
      <c r="ISR108" s="163"/>
      <c r="ISS108" s="139"/>
      <c r="IST108" s="143"/>
      <c r="ISU108" s="163"/>
      <c r="ISV108" s="139"/>
      <c r="ISW108" s="143"/>
      <c r="ISX108" s="163"/>
      <c r="ISY108" s="191"/>
      <c r="ISZ108" s="164"/>
      <c r="ITA108" s="163"/>
      <c r="ITC108" s="165"/>
      <c r="ITE108" s="139"/>
      <c r="ITG108" s="190"/>
      <c r="ITH108" s="141"/>
      <c r="ITI108" s="139"/>
      <c r="ITJ108" s="163"/>
      <c r="ITK108" s="163"/>
      <c r="ITL108" s="139"/>
      <c r="ITM108" s="143"/>
      <c r="ITN108" s="163"/>
      <c r="ITO108" s="139"/>
      <c r="ITP108" s="143"/>
      <c r="ITQ108" s="163"/>
      <c r="ITR108" s="139"/>
      <c r="ITS108" s="143"/>
      <c r="ITT108" s="163"/>
      <c r="ITU108" s="139"/>
      <c r="ITV108" s="143"/>
      <c r="ITW108" s="163"/>
      <c r="ITX108" s="191"/>
      <c r="ITY108" s="164"/>
      <c r="ITZ108" s="163"/>
      <c r="IUB108" s="165"/>
      <c r="IUD108" s="139"/>
      <c r="IUF108" s="190"/>
      <c r="IUG108" s="141"/>
      <c r="IUH108" s="139"/>
      <c r="IUI108" s="163"/>
      <c r="IUJ108" s="163"/>
      <c r="IUK108" s="139"/>
      <c r="IUL108" s="143"/>
      <c r="IUM108" s="163"/>
      <c r="IUN108" s="139"/>
      <c r="IUO108" s="143"/>
      <c r="IUP108" s="163"/>
      <c r="IUQ108" s="139"/>
      <c r="IUR108" s="143"/>
      <c r="IUS108" s="163"/>
      <c r="IUT108" s="139"/>
      <c r="IUU108" s="143"/>
      <c r="IUV108" s="163"/>
      <c r="IUW108" s="191"/>
      <c r="IUX108" s="164"/>
      <c r="IUY108" s="163"/>
      <c r="IVA108" s="165"/>
      <c r="IVC108" s="139"/>
      <c r="IVE108" s="190"/>
      <c r="IVF108" s="141"/>
      <c r="IVG108" s="139"/>
      <c r="IVH108" s="163"/>
      <c r="IVI108" s="163"/>
      <c r="IVJ108" s="139"/>
      <c r="IVK108" s="143"/>
      <c r="IVL108" s="163"/>
      <c r="IVM108" s="139"/>
      <c r="IVN108" s="143"/>
      <c r="IVO108" s="163"/>
      <c r="IVP108" s="139"/>
      <c r="IVQ108" s="143"/>
      <c r="IVR108" s="163"/>
      <c r="IVS108" s="139"/>
      <c r="IVT108" s="143"/>
      <c r="IVU108" s="163"/>
      <c r="IVV108" s="191"/>
      <c r="IVW108" s="164"/>
      <c r="IVX108" s="163"/>
      <c r="IVZ108" s="165"/>
      <c r="IWB108" s="139"/>
      <c r="IWD108" s="190"/>
      <c r="IWE108" s="141"/>
      <c r="IWF108" s="139"/>
      <c r="IWG108" s="163"/>
      <c r="IWH108" s="163"/>
      <c r="IWI108" s="139"/>
      <c r="IWJ108" s="143"/>
      <c r="IWK108" s="163"/>
      <c r="IWL108" s="139"/>
      <c r="IWM108" s="143"/>
      <c r="IWN108" s="163"/>
      <c r="IWO108" s="139"/>
      <c r="IWP108" s="143"/>
      <c r="IWQ108" s="163"/>
      <c r="IWR108" s="139"/>
      <c r="IWS108" s="143"/>
      <c r="IWT108" s="163"/>
      <c r="IWU108" s="191"/>
      <c r="IWV108" s="164"/>
      <c r="IWW108" s="163"/>
      <c r="IWY108" s="165"/>
      <c r="IXA108" s="139"/>
      <c r="IXC108" s="190"/>
      <c r="IXD108" s="141"/>
      <c r="IXE108" s="139"/>
      <c r="IXF108" s="163"/>
      <c r="IXG108" s="163"/>
      <c r="IXH108" s="139"/>
      <c r="IXI108" s="143"/>
      <c r="IXJ108" s="163"/>
      <c r="IXK108" s="139"/>
      <c r="IXL108" s="143"/>
      <c r="IXM108" s="163"/>
      <c r="IXN108" s="139"/>
      <c r="IXO108" s="143"/>
      <c r="IXP108" s="163"/>
      <c r="IXQ108" s="139"/>
      <c r="IXR108" s="143"/>
      <c r="IXS108" s="163"/>
      <c r="IXT108" s="191"/>
      <c r="IXU108" s="164"/>
      <c r="IXV108" s="163"/>
      <c r="IXX108" s="165"/>
      <c r="IXZ108" s="139"/>
      <c r="IYB108" s="190"/>
      <c r="IYC108" s="141"/>
      <c r="IYD108" s="139"/>
      <c r="IYE108" s="163"/>
      <c r="IYF108" s="163"/>
      <c r="IYG108" s="139"/>
      <c r="IYH108" s="143"/>
      <c r="IYI108" s="163"/>
      <c r="IYJ108" s="139"/>
      <c r="IYK108" s="143"/>
      <c r="IYL108" s="163"/>
      <c r="IYM108" s="139"/>
      <c r="IYN108" s="143"/>
      <c r="IYO108" s="163"/>
      <c r="IYP108" s="139"/>
      <c r="IYQ108" s="143"/>
      <c r="IYR108" s="163"/>
      <c r="IYS108" s="191"/>
      <c r="IYT108" s="164"/>
      <c r="IYU108" s="163"/>
      <c r="IYW108" s="165"/>
      <c r="IYY108" s="139"/>
      <c r="IZA108" s="190"/>
      <c r="IZB108" s="141"/>
      <c r="IZC108" s="139"/>
      <c r="IZD108" s="163"/>
      <c r="IZE108" s="163"/>
      <c r="IZF108" s="139"/>
      <c r="IZG108" s="143"/>
      <c r="IZH108" s="163"/>
      <c r="IZI108" s="139"/>
      <c r="IZJ108" s="143"/>
      <c r="IZK108" s="163"/>
      <c r="IZL108" s="139"/>
      <c r="IZM108" s="143"/>
      <c r="IZN108" s="163"/>
      <c r="IZO108" s="139"/>
      <c r="IZP108" s="143"/>
      <c r="IZQ108" s="163"/>
      <c r="IZR108" s="191"/>
      <c r="IZS108" s="164"/>
      <c r="IZT108" s="163"/>
      <c r="IZV108" s="165"/>
      <c r="IZX108" s="139"/>
      <c r="IZZ108" s="190"/>
      <c r="JAA108" s="141"/>
      <c r="JAB108" s="139"/>
      <c r="JAC108" s="163"/>
      <c r="JAD108" s="163"/>
      <c r="JAE108" s="139"/>
      <c r="JAF108" s="143"/>
      <c r="JAG108" s="163"/>
      <c r="JAH108" s="139"/>
      <c r="JAI108" s="143"/>
      <c r="JAJ108" s="163"/>
      <c r="JAK108" s="139"/>
      <c r="JAL108" s="143"/>
      <c r="JAM108" s="163"/>
      <c r="JAN108" s="139"/>
      <c r="JAO108" s="143"/>
      <c r="JAP108" s="163"/>
      <c r="JAQ108" s="191"/>
      <c r="JAR108" s="164"/>
      <c r="JAS108" s="163"/>
      <c r="JAU108" s="165"/>
      <c r="JAW108" s="139"/>
      <c r="JAY108" s="190"/>
      <c r="JAZ108" s="141"/>
      <c r="JBA108" s="139"/>
      <c r="JBB108" s="163"/>
      <c r="JBC108" s="163"/>
      <c r="JBD108" s="139"/>
      <c r="JBE108" s="143"/>
      <c r="JBF108" s="163"/>
      <c r="JBG108" s="139"/>
      <c r="JBH108" s="143"/>
      <c r="JBI108" s="163"/>
      <c r="JBJ108" s="139"/>
      <c r="JBK108" s="143"/>
      <c r="JBL108" s="163"/>
      <c r="JBM108" s="139"/>
      <c r="JBN108" s="143"/>
      <c r="JBO108" s="163"/>
      <c r="JBP108" s="191"/>
      <c r="JBQ108" s="164"/>
      <c r="JBR108" s="163"/>
      <c r="JBT108" s="165"/>
      <c r="JBV108" s="139"/>
      <c r="JBX108" s="190"/>
      <c r="JBY108" s="141"/>
      <c r="JBZ108" s="139"/>
      <c r="JCA108" s="163"/>
      <c r="JCB108" s="163"/>
      <c r="JCC108" s="139"/>
      <c r="JCD108" s="143"/>
      <c r="JCE108" s="163"/>
      <c r="JCF108" s="139"/>
      <c r="JCG108" s="143"/>
      <c r="JCH108" s="163"/>
      <c r="JCI108" s="139"/>
      <c r="JCJ108" s="143"/>
      <c r="JCK108" s="163"/>
      <c r="JCL108" s="139"/>
      <c r="JCM108" s="143"/>
      <c r="JCN108" s="163"/>
      <c r="JCO108" s="191"/>
      <c r="JCP108" s="164"/>
      <c r="JCQ108" s="163"/>
      <c r="JCS108" s="165"/>
      <c r="JCU108" s="139"/>
      <c r="JCW108" s="190"/>
      <c r="JCX108" s="141"/>
      <c r="JCY108" s="139"/>
      <c r="JCZ108" s="163"/>
      <c r="JDA108" s="163"/>
      <c r="JDB108" s="139"/>
      <c r="JDC108" s="143"/>
      <c r="JDD108" s="163"/>
      <c r="JDE108" s="139"/>
      <c r="JDF108" s="143"/>
      <c r="JDG108" s="163"/>
      <c r="JDH108" s="139"/>
      <c r="JDI108" s="143"/>
      <c r="JDJ108" s="163"/>
      <c r="JDK108" s="139"/>
      <c r="JDL108" s="143"/>
      <c r="JDM108" s="163"/>
      <c r="JDN108" s="191"/>
      <c r="JDO108" s="164"/>
      <c r="JDP108" s="163"/>
      <c r="JDR108" s="165"/>
      <c r="JDT108" s="139"/>
      <c r="JDV108" s="190"/>
      <c r="JDW108" s="141"/>
      <c r="JDX108" s="139"/>
      <c r="JDY108" s="163"/>
      <c r="JDZ108" s="163"/>
      <c r="JEA108" s="139"/>
      <c r="JEB108" s="143"/>
      <c r="JEC108" s="163"/>
      <c r="JED108" s="139"/>
      <c r="JEE108" s="143"/>
      <c r="JEF108" s="163"/>
      <c r="JEG108" s="139"/>
      <c r="JEH108" s="143"/>
      <c r="JEI108" s="163"/>
      <c r="JEJ108" s="139"/>
      <c r="JEK108" s="143"/>
      <c r="JEL108" s="163"/>
      <c r="JEM108" s="191"/>
      <c r="JEN108" s="164"/>
      <c r="JEO108" s="163"/>
      <c r="JEQ108" s="165"/>
      <c r="JES108" s="139"/>
      <c r="JEU108" s="190"/>
      <c r="JEV108" s="141"/>
      <c r="JEW108" s="139"/>
      <c r="JEX108" s="163"/>
      <c r="JEY108" s="163"/>
      <c r="JEZ108" s="139"/>
      <c r="JFA108" s="143"/>
      <c r="JFB108" s="163"/>
      <c r="JFC108" s="139"/>
      <c r="JFD108" s="143"/>
      <c r="JFE108" s="163"/>
      <c r="JFF108" s="139"/>
      <c r="JFG108" s="143"/>
      <c r="JFH108" s="163"/>
      <c r="JFI108" s="139"/>
      <c r="JFJ108" s="143"/>
      <c r="JFK108" s="163"/>
      <c r="JFL108" s="191"/>
      <c r="JFM108" s="164"/>
      <c r="JFN108" s="163"/>
      <c r="JFP108" s="165"/>
      <c r="JFR108" s="139"/>
      <c r="JFT108" s="190"/>
      <c r="JFU108" s="141"/>
      <c r="JFV108" s="139"/>
      <c r="JFW108" s="163"/>
      <c r="JFX108" s="163"/>
      <c r="JFY108" s="139"/>
      <c r="JFZ108" s="143"/>
      <c r="JGA108" s="163"/>
      <c r="JGB108" s="139"/>
      <c r="JGC108" s="143"/>
      <c r="JGD108" s="163"/>
      <c r="JGE108" s="139"/>
      <c r="JGF108" s="143"/>
      <c r="JGG108" s="163"/>
      <c r="JGH108" s="139"/>
      <c r="JGI108" s="143"/>
      <c r="JGJ108" s="163"/>
      <c r="JGK108" s="191"/>
      <c r="JGL108" s="164"/>
      <c r="JGM108" s="163"/>
      <c r="JGO108" s="165"/>
      <c r="JGQ108" s="139"/>
      <c r="JGS108" s="190"/>
      <c r="JGT108" s="141"/>
      <c r="JGU108" s="139"/>
      <c r="JGV108" s="163"/>
      <c r="JGW108" s="163"/>
      <c r="JGX108" s="139"/>
      <c r="JGY108" s="143"/>
      <c r="JGZ108" s="163"/>
      <c r="JHA108" s="139"/>
      <c r="JHB108" s="143"/>
      <c r="JHC108" s="163"/>
      <c r="JHD108" s="139"/>
      <c r="JHE108" s="143"/>
      <c r="JHF108" s="163"/>
      <c r="JHG108" s="139"/>
      <c r="JHH108" s="143"/>
      <c r="JHI108" s="163"/>
      <c r="JHJ108" s="191"/>
      <c r="JHK108" s="164"/>
      <c r="JHL108" s="163"/>
      <c r="JHN108" s="165"/>
      <c r="JHP108" s="139"/>
      <c r="JHR108" s="190"/>
      <c r="JHS108" s="141"/>
      <c r="JHT108" s="139"/>
      <c r="JHU108" s="163"/>
      <c r="JHV108" s="163"/>
      <c r="JHW108" s="139"/>
      <c r="JHX108" s="143"/>
      <c r="JHY108" s="163"/>
      <c r="JHZ108" s="139"/>
      <c r="JIA108" s="143"/>
      <c r="JIB108" s="163"/>
      <c r="JIC108" s="139"/>
      <c r="JID108" s="143"/>
      <c r="JIE108" s="163"/>
      <c r="JIF108" s="139"/>
      <c r="JIG108" s="143"/>
      <c r="JIH108" s="163"/>
      <c r="JII108" s="191"/>
      <c r="JIJ108" s="164"/>
      <c r="JIK108" s="163"/>
      <c r="JIM108" s="165"/>
      <c r="JIO108" s="139"/>
      <c r="JIQ108" s="190"/>
      <c r="JIR108" s="141"/>
      <c r="JIS108" s="139"/>
      <c r="JIT108" s="163"/>
      <c r="JIU108" s="163"/>
      <c r="JIV108" s="139"/>
      <c r="JIW108" s="143"/>
      <c r="JIX108" s="163"/>
      <c r="JIY108" s="139"/>
      <c r="JIZ108" s="143"/>
      <c r="JJA108" s="163"/>
      <c r="JJB108" s="139"/>
      <c r="JJC108" s="143"/>
      <c r="JJD108" s="163"/>
      <c r="JJE108" s="139"/>
      <c r="JJF108" s="143"/>
      <c r="JJG108" s="163"/>
      <c r="JJH108" s="191"/>
      <c r="JJI108" s="164"/>
      <c r="JJJ108" s="163"/>
      <c r="JJL108" s="165"/>
      <c r="JJN108" s="139"/>
      <c r="JJP108" s="190"/>
      <c r="JJQ108" s="141"/>
      <c r="JJR108" s="139"/>
      <c r="JJS108" s="163"/>
      <c r="JJT108" s="163"/>
      <c r="JJU108" s="139"/>
      <c r="JJV108" s="143"/>
      <c r="JJW108" s="163"/>
      <c r="JJX108" s="139"/>
      <c r="JJY108" s="143"/>
      <c r="JJZ108" s="163"/>
      <c r="JKA108" s="139"/>
      <c r="JKB108" s="143"/>
      <c r="JKC108" s="163"/>
      <c r="JKD108" s="139"/>
      <c r="JKE108" s="143"/>
      <c r="JKF108" s="163"/>
      <c r="JKG108" s="191"/>
      <c r="JKH108" s="164"/>
      <c r="JKI108" s="163"/>
      <c r="JKK108" s="165"/>
      <c r="JKM108" s="139"/>
      <c r="JKO108" s="190"/>
      <c r="JKP108" s="141"/>
      <c r="JKQ108" s="139"/>
      <c r="JKR108" s="163"/>
      <c r="JKS108" s="163"/>
      <c r="JKT108" s="139"/>
      <c r="JKU108" s="143"/>
      <c r="JKV108" s="163"/>
      <c r="JKW108" s="139"/>
      <c r="JKX108" s="143"/>
      <c r="JKY108" s="163"/>
      <c r="JKZ108" s="139"/>
      <c r="JLA108" s="143"/>
      <c r="JLB108" s="163"/>
      <c r="JLC108" s="139"/>
      <c r="JLD108" s="143"/>
      <c r="JLE108" s="163"/>
      <c r="JLF108" s="191"/>
      <c r="JLG108" s="164"/>
      <c r="JLH108" s="163"/>
      <c r="JLJ108" s="165"/>
      <c r="JLL108" s="139"/>
      <c r="JLN108" s="190"/>
      <c r="JLO108" s="141"/>
      <c r="JLP108" s="139"/>
      <c r="JLQ108" s="163"/>
      <c r="JLR108" s="163"/>
      <c r="JLS108" s="139"/>
      <c r="JLT108" s="143"/>
      <c r="JLU108" s="163"/>
      <c r="JLV108" s="139"/>
      <c r="JLW108" s="143"/>
      <c r="JLX108" s="163"/>
      <c r="JLY108" s="139"/>
      <c r="JLZ108" s="143"/>
      <c r="JMA108" s="163"/>
      <c r="JMB108" s="139"/>
      <c r="JMC108" s="143"/>
      <c r="JMD108" s="163"/>
      <c r="JME108" s="191"/>
      <c r="JMF108" s="164"/>
      <c r="JMG108" s="163"/>
      <c r="JMI108" s="165"/>
      <c r="JMK108" s="139"/>
      <c r="JMM108" s="190"/>
      <c r="JMN108" s="141"/>
      <c r="JMO108" s="139"/>
      <c r="JMP108" s="163"/>
      <c r="JMQ108" s="163"/>
      <c r="JMR108" s="139"/>
      <c r="JMS108" s="143"/>
      <c r="JMT108" s="163"/>
      <c r="JMU108" s="139"/>
      <c r="JMV108" s="143"/>
      <c r="JMW108" s="163"/>
      <c r="JMX108" s="139"/>
      <c r="JMY108" s="143"/>
      <c r="JMZ108" s="163"/>
      <c r="JNA108" s="139"/>
      <c r="JNB108" s="143"/>
      <c r="JNC108" s="163"/>
      <c r="JND108" s="191"/>
      <c r="JNE108" s="164"/>
      <c r="JNF108" s="163"/>
      <c r="JNH108" s="165"/>
      <c r="JNJ108" s="139"/>
      <c r="JNL108" s="190"/>
      <c r="JNM108" s="141"/>
      <c r="JNN108" s="139"/>
      <c r="JNO108" s="163"/>
      <c r="JNP108" s="163"/>
      <c r="JNQ108" s="139"/>
      <c r="JNR108" s="143"/>
      <c r="JNS108" s="163"/>
      <c r="JNT108" s="139"/>
      <c r="JNU108" s="143"/>
      <c r="JNV108" s="163"/>
      <c r="JNW108" s="139"/>
      <c r="JNX108" s="143"/>
      <c r="JNY108" s="163"/>
      <c r="JNZ108" s="139"/>
      <c r="JOA108" s="143"/>
      <c r="JOB108" s="163"/>
      <c r="JOC108" s="191"/>
      <c r="JOD108" s="164"/>
      <c r="JOE108" s="163"/>
      <c r="JOG108" s="165"/>
      <c r="JOI108" s="139"/>
      <c r="JOK108" s="190"/>
      <c r="JOL108" s="141"/>
      <c r="JOM108" s="139"/>
      <c r="JON108" s="163"/>
      <c r="JOO108" s="163"/>
      <c r="JOP108" s="139"/>
      <c r="JOQ108" s="143"/>
      <c r="JOR108" s="163"/>
      <c r="JOS108" s="139"/>
      <c r="JOT108" s="143"/>
      <c r="JOU108" s="163"/>
      <c r="JOV108" s="139"/>
      <c r="JOW108" s="143"/>
      <c r="JOX108" s="163"/>
      <c r="JOY108" s="139"/>
      <c r="JOZ108" s="143"/>
      <c r="JPA108" s="163"/>
      <c r="JPB108" s="191"/>
      <c r="JPC108" s="164"/>
      <c r="JPD108" s="163"/>
      <c r="JPF108" s="165"/>
      <c r="JPH108" s="139"/>
      <c r="JPJ108" s="190"/>
      <c r="JPK108" s="141"/>
      <c r="JPL108" s="139"/>
      <c r="JPM108" s="163"/>
      <c r="JPN108" s="163"/>
      <c r="JPO108" s="139"/>
      <c r="JPP108" s="143"/>
      <c r="JPQ108" s="163"/>
      <c r="JPR108" s="139"/>
      <c r="JPS108" s="143"/>
      <c r="JPT108" s="163"/>
      <c r="JPU108" s="139"/>
      <c r="JPV108" s="143"/>
      <c r="JPW108" s="163"/>
      <c r="JPX108" s="139"/>
      <c r="JPY108" s="143"/>
      <c r="JPZ108" s="163"/>
      <c r="JQA108" s="191"/>
      <c r="JQB108" s="164"/>
      <c r="JQC108" s="163"/>
      <c r="JQE108" s="165"/>
      <c r="JQG108" s="139"/>
      <c r="JQI108" s="190"/>
      <c r="JQJ108" s="141"/>
      <c r="JQK108" s="139"/>
      <c r="JQL108" s="163"/>
      <c r="JQM108" s="163"/>
      <c r="JQN108" s="139"/>
      <c r="JQO108" s="143"/>
      <c r="JQP108" s="163"/>
      <c r="JQQ108" s="139"/>
      <c r="JQR108" s="143"/>
      <c r="JQS108" s="163"/>
      <c r="JQT108" s="139"/>
      <c r="JQU108" s="143"/>
      <c r="JQV108" s="163"/>
      <c r="JQW108" s="139"/>
      <c r="JQX108" s="143"/>
      <c r="JQY108" s="163"/>
      <c r="JQZ108" s="191"/>
      <c r="JRA108" s="164"/>
      <c r="JRB108" s="163"/>
      <c r="JRD108" s="165"/>
      <c r="JRF108" s="139"/>
      <c r="JRH108" s="190"/>
      <c r="JRI108" s="141"/>
      <c r="JRJ108" s="139"/>
      <c r="JRK108" s="163"/>
      <c r="JRL108" s="163"/>
      <c r="JRM108" s="139"/>
      <c r="JRN108" s="143"/>
      <c r="JRO108" s="163"/>
      <c r="JRP108" s="139"/>
      <c r="JRQ108" s="143"/>
      <c r="JRR108" s="163"/>
      <c r="JRS108" s="139"/>
      <c r="JRT108" s="143"/>
      <c r="JRU108" s="163"/>
      <c r="JRV108" s="139"/>
      <c r="JRW108" s="143"/>
      <c r="JRX108" s="163"/>
      <c r="JRY108" s="191"/>
      <c r="JRZ108" s="164"/>
      <c r="JSA108" s="163"/>
      <c r="JSC108" s="165"/>
      <c r="JSE108" s="139"/>
      <c r="JSG108" s="190"/>
      <c r="JSH108" s="141"/>
      <c r="JSI108" s="139"/>
      <c r="JSJ108" s="163"/>
      <c r="JSK108" s="163"/>
      <c r="JSL108" s="139"/>
      <c r="JSM108" s="143"/>
      <c r="JSN108" s="163"/>
      <c r="JSO108" s="139"/>
      <c r="JSP108" s="143"/>
      <c r="JSQ108" s="163"/>
      <c r="JSR108" s="139"/>
      <c r="JSS108" s="143"/>
      <c r="JST108" s="163"/>
      <c r="JSU108" s="139"/>
      <c r="JSV108" s="143"/>
      <c r="JSW108" s="163"/>
      <c r="JSX108" s="191"/>
      <c r="JSY108" s="164"/>
      <c r="JSZ108" s="163"/>
      <c r="JTB108" s="165"/>
      <c r="JTD108" s="139"/>
      <c r="JTF108" s="190"/>
      <c r="JTG108" s="141"/>
      <c r="JTH108" s="139"/>
      <c r="JTI108" s="163"/>
      <c r="JTJ108" s="163"/>
      <c r="JTK108" s="139"/>
      <c r="JTL108" s="143"/>
      <c r="JTM108" s="163"/>
      <c r="JTN108" s="139"/>
      <c r="JTO108" s="143"/>
      <c r="JTP108" s="163"/>
      <c r="JTQ108" s="139"/>
      <c r="JTR108" s="143"/>
      <c r="JTS108" s="163"/>
      <c r="JTT108" s="139"/>
      <c r="JTU108" s="143"/>
      <c r="JTV108" s="163"/>
      <c r="JTW108" s="191"/>
      <c r="JTX108" s="164"/>
      <c r="JTY108" s="163"/>
      <c r="JUA108" s="165"/>
      <c r="JUC108" s="139"/>
      <c r="JUE108" s="190"/>
      <c r="JUF108" s="141"/>
      <c r="JUG108" s="139"/>
      <c r="JUH108" s="163"/>
      <c r="JUI108" s="163"/>
      <c r="JUJ108" s="139"/>
      <c r="JUK108" s="143"/>
      <c r="JUL108" s="163"/>
      <c r="JUM108" s="139"/>
      <c r="JUN108" s="143"/>
      <c r="JUO108" s="163"/>
      <c r="JUP108" s="139"/>
      <c r="JUQ108" s="143"/>
      <c r="JUR108" s="163"/>
      <c r="JUS108" s="139"/>
      <c r="JUT108" s="143"/>
      <c r="JUU108" s="163"/>
      <c r="JUV108" s="191"/>
      <c r="JUW108" s="164"/>
      <c r="JUX108" s="163"/>
      <c r="JUZ108" s="165"/>
      <c r="JVB108" s="139"/>
      <c r="JVD108" s="190"/>
      <c r="JVE108" s="141"/>
      <c r="JVF108" s="139"/>
      <c r="JVG108" s="163"/>
      <c r="JVH108" s="163"/>
      <c r="JVI108" s="139"/>
      <c r="JVJ108" s="143"/>
      <c r="JVK108" s="163"/>
      <c r="JVL108" s="139"/>
      <c r="JVM108" s="143"/>
      <c r="JVN108" s="163"/>
      <c r="JVO108" s="139"/>
      <c r="JVP108" s="143"/>
      <c r="JVQ108" s="163"/>
      <c r="JVR108" s="139"/>
      <c r="JVS108" s="143"/>
      <c r="JVT108" s="163"/>
      <c r="JVU108" s="191"/>
      <c r="JVV108" s="164"/>
      <c r="JVW108" s="163"/>
      <c r="JVY108" s="165"/>
      <c r="JWA108" s="139"/>
      <c r="JWC108" s="190"/>
      <c r="JWD108" s="141"/>
      <c r="JWE108" s="139"/>
      <c r="JWF108" s="163"/>
      <c r="JWG108" s="163"/>
      <c r="JWH108" s="139"/>
      <c r="JWI108" s="143"/>
      <c r="JWJ108" s="163"/>
      <c r="JWK108" s="139"/>
      <c r="JWL108" s="143"/>
      <c r="JWM108" s="163"/>
      <c r="JWN108" s="139"/>
      <c r="JWO108" s="143"/>
      <c r="JWP108" s="163"/>
      <c r="JWQ108" s="139"/>
      <c r="JWR108" s="143"/>
      <c r="JWS108" s="163"/>
      <c r="JWT108" s="191"/>
      <c r="JWU108" s="164"/>
      <c r="JWV108" s="163"/>
      <c r="JWX108" s="165"/>
      <c r="JWZ108" s="139"/>
      <c r="JXB108" s="190"/>
      <c r="JXC108" s="141"/>
      <c r="JXD108" s="139"/>
      <c r="JXE108" s="163"/>
      <c r="JXF108" s="163"/>
      <c r="JXG108" s="139"/>
      <c r="JXH108" s="143"/>
      <c r="JXI108" s="163"/>
      <c r="JXJ108" s="139"/>
      <c r="JXK108" s="143"/>
      <c r="JXL108" s="163"/>
      <c r="JXM108" s="139"/>
      <c r="JXN108" s="143"/>
      <c r="JXO108" s="163"/>
      <c r="JXP108" s="139"/>
      <c r="JXQ108" s="143"/>
      <c r="JXR108" s="163"/>
      <c r="JXS108" s="191"/>
      <c r="JXT108" s="164"/>
      <c r="JXU108" s="163"/>
      <c r="JXW108" s="165"/>
      <c r="JXY108" s="139"/>
      <c r="JYA108" s="190"/>
      <c r="JYB108" s="141"/>
      <c r="JYC108" s="139"/>
      <c r="JYD108" s="163"/>
      <c r="JYE108" s="163"/>
      <c r="JYF108" s="139"/>
      <c r="JYG108" s="143"/>
      <c r="JYH108" s="163"/>
      <c r="JYI108" s="139"/>
      <c r="JYJ108" s="143"/>
      <c r="JYK108" s="163"/>
      <c r="JYL108" s="139"/>
      <c r="JYM108" s="143"/>
      <c r="JYN108" s="163"/>
      <c r="JYO108" s="139"/>
      <c r="JYP108" s="143"/>
      <c r="JYQ108" s="163"/>
      <c r="JYR108" s="191"/>
      <c r="JYS108" s="164"/>
      <c r="JYT108" s="163"/>
      <c r="JYV108" s="165"/>
      <c r="JYX108" s="139"/>
      <c r="JYZ108" s="190"/>
      <c r="JZA108" s="141"/>
      <c r="JZB108" s="139"/>
      <c r="JZC108" s="163"/>
      <c r="JZD108" s="163"/>
      <c r="JZE108" s="139"/>
      <c r="JZF108" s="143"/>
      <c r="JZG108" s="163"/>
      <c r="JZH108" s="139"/>
      <c r="JZI108" s="143"/>
      <c r="JZJ108" s="163"/>
      <c r="JZK108" s="139"/>
      <c r="JZL108" s="143"/>
      <c r="JZM108" s="163"/>
      <c r="JZN108" s="139"/>
      <c r="JZO108" s="143"/>
      <c r="JZP108" s="163"/>
      <c r="JZQ108" s="191"/>
      <c r="JZR108" s="164"/>
      <c r="JZS108" s="163"/>
      <c r="JZU108" s="165"/>
      <c r="JZW108" s="139"/>
      <c r="JZY108" s="190"/>
      <c r="JZZ108" s="141"/>
      <c r="KAA108" s="139"/>
      <c r="KAB108" s="163"/>
      <c r="KAC108" s="163"/>
      <c r="KAD108" s="139"/>
      <c r="KAE108" s="143"/>
      <c r="KAF108" s="163"/>
      <c r="KAG108" s="139"/>
      <c r="KAH108" s="143"/>
      <c r="KAI108" s="163"/>
      <c r="KAJ108" s="139"/>
      <c r="KAK108" s="143"/>
      <c r="KAL108" s="163"/>
      <c r="KAM108" s="139"/>
      <c r="KAN108" s="143"/>
      <c r="KAO108" s="163"/>
      <c r="KAP108" s="191"/>
      <c r="KAQ108" s="164"/>
      <c r="KAR108" s="163"/>
      <c r="KAT108" s="165"/>
      <c r="KAV108" s="139"/>
      <c r="KAX108" s="190"/>
      <c r="KAY108" s="141"/>
      <c r="KAZ108" s="139"/>
      <c r="KBA108" s="163"/>
      <c r="KBB108" s="163"/>
      <c r="KBC108" s="139"/>
      <c r="KBD108" s="143"/>
      <c r="KBE108" s="163"/>
      <c r="KBF108" s="139"/>
      <c r="KBG108" s="143"/>
      <c r="KBH108" s="163"/>
      <c r="KBI108" s="139"/>
      <c r="KBJ108" s="143"/>
      <c r="KBK108" s="163"/>
      <c r="KBL108" s="139"/>
      <c r="KBM108" s="143"/>
      <c r="KBN108" s="163"/>
      <c r="KBO108" s="191"/>
      <c r="KBP108" s="164"/>
      <c r="KBQ108" s="163"/>
      <c r="KBS108" s="165"/>
      <c r="KBU108" s="139"/>
      <c r="KBW108" s="190"/>
      <c r="KBX108" s="141"/>
      <c r="KBY108" s="139"/>
      <c r="KBZ108" s="163"/>
      <c r="KCA108" s="163"/>
      <c r="KCB108" s="139"/>
      <c r="KCC108" s="143"/>
      <c r="KCD108" s="163"/>
      <c r="KCE108" s="139"/>
      <c r="KCF108" s="143"/>
      <c r="KCG108" s="163"/>
      <c r="KCH108" s="139"/>
      <c r="KCI108" s="143"/>
      <c r="KCJ108" s="163"/>
      <c r="KCK108" s="139"/>
      <c r="KCL108" s="143"/>
      <c r="KCM108" s="163"/>
      <c r="KCN108" s="191"/>
      <c r="KCO108" s="164"/>
      <c r="KCP108" s="163"/>
      <c r="KCR108" s="165"/>
      <c r="KCT108" s="139"/>
      <c r="KCV108" s="190"/>
      <c r="KCW108" s="141"/>
      <c r="KCX108" s="139"/>
      <c r="KCY108" s="163"/>
      <c r="KCZ108" s="163"/>
      <c r="KDA108" s="139"/>
      <c r="KDB108" s="143"/>
      <c r="KDC108" s="163"/>
      <c r="KDD108" s="139"/>
      <c r="KDE108" s="143"/>
      <c r="KDF108" s="163"/>
      <c r="KDG108" s="139"/>
      <c r="KDH108" s="143"/>
      <c r="KDI108" s="163"/>
      <c r="KDJ108" s="139"/>
      <c r="KDK108" s="143"/>
      <c r="KDL108" s="163"/>
      <c r="KDM108" s="191"/>
      <c r="KDN108" s="164"/>
      <c r="KDO108" s="163"/>
      <c r="KDQ108" s="165"/>
      <c r="KDS108" s="139"/>
      <c r="KDU108" s="190"/>
      <c r="KDV108" s="141"/>
      <c r="KDW108" s="139"/>
      <c r="KDX108" s="163"/>
      <c r="KDY108" s="163"/>
      <c r="KDZ108" s="139"/>
      <c r="KEA108" s="143"/>
      <c r="KEB108" s="163"/>
      <c r="KEC108" s="139"/>
      <c r="KED108" s="143"/>
      <c r="KEE108" s="163"/>
      <c r="KEF108" s="139"/>
      <c r="KEG108" s="143"/>
      <c r="KEH108" s="163"/>
      <c r="KEI108" s="139"/>
      <c r="KEJ108" s="143"/>
      <c r="KEK108" s="163"/>
      <c r="KEL108" s="191"/>
      <c r="KEM108" s="164"/>
      <c r="KEN108" s="163"/>
      <c r="KEP108" s="165"/>
      <c r="KER108" s="139"/>
      <c r="KET108" s="190"/>
      <c r="KEU108" s="141"/>
      <c r="KEV108" s="139"/>
      <c r="KEW108" s="163"/>
      <c r="KEX108" s="163"/>
      <c r="KEY108" s="139"/>
      <c r="KEZ108" s="143"/>
      <c r="KFA108" s="163"/>
      <c r="KFB108" s="139"/>
      <c r="KFC108" s="143"/>
      <c r="KFD108" s="163"/>
      <c r="KFE108" s="139"/>
      <c r="KFF108" s="143"/>
      <c r="KFG108" s="163"/>
      <c r="KFH108" s="139"/>
      <c r="KFI108" s="143"/>
      <c r="KFJ108" s="163"/>
      <c r="KFK108" s="191"/>
      <c r="KFL108" s="164"/>
      <c r="KFM108" s="163"/>
      <c r="KFO108" s="165"/>
      <c r="KFQ108" s="139"/>
      <c r="KFS108" s="190"/>
      <c r="KFT108" s="141"/>
      <c r="KFU108" s="139"/>
      <c r="KFV108" s="163"/>
      <c r="KFW108" s="163"/>
      <c r="KFX108" s="139"/>
      <c r="KFY108" s="143"/>
      <c r="KFZ108" s="163"/>
      <c r="KGA108" s="139"/>
      <c r="KGB108" s="143"/>
      <c r="KGC108" s="163"/>
      <c r="KGD108" s="139"/>
      <c r="KGE108" s="143"/>
      <c r="KGF108" s="163"/>
      <c r="KGG108" s="139"/>
      <c r="KGH108" s="143"/>
      <c r="KGI108" s="163"/>
      <c r="KGJ108" s="191"/>
      <c r="KGK108" s="164"/>
      <c r="KGL108" s="163"/>
      <c r="KGN108" s="165"/>
      <c r="KGP108" s="139"/>
      <c r="KGR108" s="190"/>
      <c r="KGS108" s="141"/>
      <c r="KGT108" s="139"/>
      <c r="KGU108" s="163"/>
      <c r="KGV108" s="163"/>
      <c r="KGW108" s="139"/>
      <c r="KGX108" s="143"/>
      <c r="KGY108" s="163"/>
      <c r="KGZ108" s="139"/>
      <c r="KHA108" s="143"/>
      <c r="KHB108" s="163"/>
      <c r="KHC108" s="139"/>
      <c r="KHD108" s="143"/>
      <c r="KHE108" s="163"/>
      <c r="KHF108" s="139"/>
      <c r="KHG108" s="143"/>
      <c r="KHH108" s="163"/>
      <c r="KHI108" s="191"/>
      <c r="KHJ108" s="164"/>
      <c r="KHK108" s="163"/>
      <c r="KHM108" s="165"/>
      <c r="KHO108" s="139"/>
      <c r="KHQ108" s="190"/>
      <c r="KHR108" s="141"/>
      <c r="KHS108" s="139"/>
      <c r="KHT108" s="163"/>
      <c r="KHU108" s="163"/>
      <c r="KHV108" s="139"/>
      <c r="KHW108" s="143"/>
      <c r="KHX108" s="163"/>
      <c r="KHY108" s="139"/>
      <c r="KHZ108" s="143"/>
      <c r="KIA108" s="163"/>
      <c r="KIB108" s="139"/>
      <c r="KIC108" s="143"/>
      <c r="KID108" s="163"/>
      <c r="KIE108" s="139"/>
      <c r="KIF108" s="143"/>
      <c r="KIG108" s="163"/>
      <c r="KIH108" s="191"/>
      <c r="KII108" s="164"/>
      <c r="KIJ108" s="163"/>
      <c r="KIL108" s="165"/>
      <c r="KIN108" s="139"/>
      <c r="KIP108" s="190"/>
      <c r="KIQ108" s="141"/>
      <c r="KIR108" s="139"/>
      <c r="KIS108" s="163"/>
      <c r="KIT108" s="163"/>
      <c r="KIU108" s="139"/>
      <c r="KIV108" s="143"/>
      <c r="KIW108" s="163"/>
      <c r="KIX108" s="139"/>
      <c r="KIY108" s="143"/>
      <c r="KIZ108" s="163"/>
      <c r="KJA108" s="139"/>
      <c r="KJB108" s="143"/>
      <c r="KJC108" s="163"/>
      <c r="KJD108" s="139"/>
      <c r="KJE108" s="143"/>
      <c r="KJF108" s="163"/>
      <c r="KJG108" s="191"/>
      <c r="KJH108" s="164"/>
      <c r="KJI108" s="163"/>
      <c r="KJK108" s="165"/>
      <c r="KJM108" s="139"/>
      <c r="KJO108" s="190"/>
      <c r="KJP108" s="141"/>
      <c r="KJQ108" s="139"/>
      <c r="KJR108" s="163"/>
      <c r="KJS108" s="163"/>
      <c r="KJT108" s="139"/>
      <c r="KJU108" s="143"/>
      <c r="KJV108" s="163"/>
      <c r="KJW108" s="139"/>
      <c r="KJX108" s="143"/>
      <c r="KJY108" s="163"/>
      <c r="KJZ108" s="139"/>
      <c r="KKA108" s="143"/>
      <c r="KKB108" s="163"/>
      <c r="KKC108" s="139"/>
      <c r="KKD108" s="143"/>
      <c r="KKE108" s="163"/>
      <c r="KKF108" s="191"/>
      <c r="KKG108" s="164"/>
      <c r="KKH108" s="163"/>
      <c r="KKJ108" s="165"/>
      <c r="KKL108" s="139"/>
      <c r="KKN108" s="190"/>
      <c r="KKO108" s="141"/>
      <c r="KKP108" s="139"/>
      <c r="KKQ108" s="163"/>
      <c r="KKR108" s="163"/>
      <c r="KKS108" s="139"/>
      <c r="KKT108" s="143"/>
      <c r="KKU108" s="163"/>
      <c r="KKV108" s="139"/>
      <c r="KKW108" s="143"/>
      <c r="KKX108" s="163"/>
      <c r="KKY108" s="139"/>
      <c r="KKZ108" s="143"/>
      <c r="KLA108" s="163"/>
      <c r="KLB108" s="139"/>
      <c r="KLC108" s="143"/>
      <c r="KLD108" s="163"/>
      <c r="KLE108" s="191"/>
      <c r="KLF108" s="164"/>
      <c r="KLG108" s="163"/>
      <c r="KLI108" s="165"/>
      <c r="KLK108" s="139"/>
      <c r="KLM108" s="190"/>
      <c r="KLN108" s="141"/>
      <c r="KLO108" s="139"/>
      <c r="KLP108" s="163"/>
      <c r="KLQ108" s="163"/>
      <c r="KLR108" s="139"/>
      <c r="KLS108" s="143"/>
      <c r="KLT108" s="163"/>
      <c r="KLU108" s="139"/>
      <c r="KLV108" s="143"/>
      <c r="KLW108" s="163"/>
      <c r="KLX108" s="139"/>
      <c r="KLY108" s="143"/>
      <c r="KLZ108" s="163"/>
      <c r="KMA108" s="139"/>
      <c r="KMB108" s="143"/>
      <c r="KMC108" s="163"/>
      <c r="KMD108" s="191"/>
      <c r="KME108" s="164"/>
      <c r="KMF108" s="163"/>
      <c r="KMH108" s="165"/>
      <c r="KMJ108" s="139"/>
      <c r="KML108" s="190"/>
      <c r="KMM108" s="141"/>
      <c r="KMN108" s="139"/>
      <c r="KMO108" s="163"/>
      <c r="KMP108" s="163"/>
      <c r="KMQ108" s="139"/>
      <c r="KMR108" s="143"/>
      <c r="KMS108" s="163"/>
      <c r="KMT108" s="139"/>
      <c r="KMU108" s="143"/>
      <c r="KMV108" s="163"/>
      <c r="KMW108" s="139"/>
      <c r="KMX108" s="143"/>
      <c r="KMY108" s="163"/>
      <c r="KMZ108" s="139"/>
      <c r="KNA108" s="143"/>
      <c r="KNB108" s="163"/>
      <c r="KNC108" s="191"/>
      <c r="KND108" s="164"/>
      <c r="KNE108" s="163"/>
      <c r="KNG108" s="165"/>
      <c r="KNI108" s="139"/>
      <c r="KNK108" s="190"/>
      <c r="KNL108" s="141"/>
      <c r="KNM108" s="139"/>
      <c r="KNN108" s="163"/>
      <c r="KNO108" s="163"/>
      <c r="KNP108" s="139"/>
      <c r="KNQ108" s="143"/>
      <c r="KNR108" s="163"/>
      <c r="KNS108" s="139"/>
      <c r="KNT108" s="143"/>
      <c r="KNU108" s="163"/>
      <c r="KNV108" s="139"/>
      <c r="KNW108" s="143"/>
      <c r="KNX108" s="163"/>
      <c r="KNY108" s="139"/>
      <c r="KNZ108" s="143"/>
      <c r="KOA108" s="163"/>
      <c r="KOB108" s="191"/>
      <c r="KOC108" s="164"/>
      <c r="KOD108" s="163"/>
      <c r="KOF108" s="165"/>
      <c r="KOH108" s="139"/>
      <c r="KOJ108" s="190"/>
      <c r="KOK108" s="141"/>
      <c r="KOL108" s="139"/>
      <c r="KOM108" s="163"/>
      <c r="KON108" s="163"/>
      <c r="KOO108" s="139"/>
      <c r="KOP108" s="143"/>
      <c r="KOQ108" s="163"/>
      <c r="KOR108" s="139"/>
      <c r="KOS108" s="143"/>
      <c r="KOT108" s="163"/>
      <c r="KOU108" s="139"/>
      <c r="KOV108" s="143"/>
      <c r="KOW108" s="163"/>
      <c r="KOX108" s="139"/>
      <c r="KOY108" s="143"/>
      <c r="KOZ108" s="163"/>
      <c r="KPA108" s="191"/>
      <c r="KPB108" s="164"/>
      <c r="KPC108" s="163"/>
      <c r="KPE108" s="165"/>
      <c r="KPG108" s="139"/>
      <c r="KPI108" s="190"/>
      <c r="KPJ108" s="141"/>
      <c r="KPK108" s="139"/>
      <c r="KPL108" s="163"/>
      <c r="KPM108" s="163"/>
      <c r="KPN108" s="139"/>
      <c r="KPO108" s="143"/>
      <c r="KPP108" s="163"/>
      <c r="KPQ108" s="139"/>
      <c r="KPR108" s="143"/>
      <c r="KPS108" s="163"/>
      <c r="KPT108" s="139"/>
      <c r="KPU108" s="143"/>
      <c r="KPV108" s="163"/>
      <c r="KPW108" s="139"/>
      <c r="KPX108" s="143"/>
      <c r="KPY108" s="163"/>
      <c r="KPZ108" s="191"/>
      <c r="KQA108" s="164"/>
      <c r="KQB108" s="163"/>
      <c r="KQD108" s="165"/>
      <c r="KQF108" s="139"/>
      <c r="KQH108" s="190"/>
      <c r="KQI108" s="141"/>
      <c r="KQJ108" s="139"/>
      <c r="KQK108" s="163"/>
      <c r="KQL108" s="163"/>
      <c r="KQM108" s="139"/>
      <c r="KQN108" s="143"/>
      <c r="KQO108" s="163"/>
      <c r="KQP108" s="139"/>
      <c r="KQQ108" s="143"/>
      <c r="KQR108" s="163"/>
      <c r="KQS108" s="139"/>
      <c r="KQT108" s="143"/>
      <c r="KQU108" s="163"/>
      <c r="KQV108" s="139"/>
      <c r="KQW108" s="143"/>
      <c r="KQX108" s="163"/>
      <c r="KQY108" s="191"/>
      <c r="KQZ108" s="164"/>
      <c r="KRA108" s="163"/>
      <c r="KRC108" s="165"/>
      <c r="KRE108" s="139"/>
      <c r="KRG108" s="190"/>
      <c r="KRH108" s="141"/>
      <c r="KRI108" s="139"/>
      <c r="KRJ108" s="163"/>
      <c r="KRK108" s="163"/>
      <c r="KRL108" s="139"/>
      <c r="KRM108" s="143"/>
      <c r="KRN108" s="163"/>
      <c r="KRO108" s="139"/>
      <c r="KRP108" s="143"/>
      <c r="KRQ108" s="163"/>
      <c r="KRR108" s="139"/>
      <c r="KRS108" s="143"/>
      <c r="KRT108" s="163"/>
      <c r="KRU108" s="139"/>
      <c r="KRV108" s="143"/>
      <c r="KRW108" s="163"/>
      <c r="KRX108" s="191"/>
      <c r="KRY108" s="164"/>
      <c r="KRZ108" s="163"/>
      <c r="KSB108" s="165"/>
      <c r="KSD108" s="139"/>
      <c r="KSF108" s="190"/>
      <c r="KSG108" s="141"/>
      <c r="KSH108" s="139"/>
      <c r="KSI108" s="163"/>
      <c r="KSJ108" s="163"/>
      <c r="KSK108" s="139"/>
      <c r="KSL108" s="143"/>
      <c r="KSM108" s="163"/>
      <c r="KSN108" s="139"/>
      <c r="KSO108" s="143"/>
      <c r="KSP108" s="163"/>
      <c r="KSQ108" s="139"/>
      <c r="KSR108" s="143"/>
      <c r="KSS108" s="163"/>
      <c r="KST108" s="139"/>
      <c r="KSU108" s="143"/>
      <c r="KSV108" s="163"/>
      <c r="KSW108" s="191"/>
      <c r="KSX108" s="164"/>
      <c r="KSY108" s="163"/>
      <c r="KTA108" s="165"/>
      <c r="KTC108" s="139"/>
      <c r="KTE108" s="190"/>
      <c r="KTF108" s="141"/>
      <c r="KTG108" s="139"/>
      <c r="KTH108" s="163"/>
      <c r="KTI108" s="163"/>
      <c r="KTJ108" s="139"/>
      <c r="KTK108" s="143"/>
      <c r="KTL108" s="163"/>
      <c r="KTM108" s="139"/>
      <c r="KTN108" s="143"/>
      <c r="KTO108" s="163"/>
      <c r="KTP108" s="139"/>
      <c r="KTQ108" s="143"/>
      <c r="KTR108" s="163"/>
      <c r="KTS108" s="139"/>
      <c r="KTT108" s="143"/>
      <c r="KTU108" s="163"/>
      <c r="KTV108" s="191"/>
      <c r="KTW108" s="164"/>
      <c r="KTX108" s="163"/>
      <c r="KTZ108" s="165"/>
      <c r="KUB108" s="139"/>
      <c r="KUD108" s="190"/>
      <c r="KUE108" s="141"/>
      <c r="KUF108" s="139"/>
      <c r="KUG108" s="163"/>
      <c r="KUH108" s="163"/>
      <c r="KUI108" s="139"/>
      <c r="KUJ108" s="143"/>
      <c r="KUK108" s="163"/>
      <c r="KUL108" s="139"/>
      <c r="KUM108" s="143"/>
      <c r="KUN108" s="163"/>
      <c r="KUO108" s="139"/>
      <c r="KUP108" s="143"/>
      <c r="KUQ108" s="163"/>
      <c r="KUR108" s="139"/>
      <c r="KUS108" s="143"/>
      <c r="KUT108" s="163"/>
      <c r="KUU108" s="191"/>
      <c r="KUV108" s="164"/>
      <c r="KUW108" s="163"/>
      <c r="KUY108" s="165"/>
      <c r="KVA108" s="139"/>
      <c r="KVC108" s="190"/>
      <c r="KVD108" s="141"/>
      <c r="KVE108" s="139"/>
      <c r="KVF108" s="163"/>
      <c r="KVG108" s="163"/>
      <c r="KVH108" s="139"/>
      <c r="KVI108" s="143"/>
      <c r="KVJ108" s="163"/>
      <c r="KVK108" s="139"/>
      <c r="KVL108" s="143"/>
      <c r="KVM108" s="163"/>
      <c r="KVN108" s="139"/>
      <c r="KVO108" s="143"/>
      <c r="KVP108" s="163"/>
      <c r="KVQ108" s="139"/>
      <c r="KVR108" s="143"/>
      <c r="KVS108" s="163"/>
      <c r="KVT108" s="191"/>
      <c r="KVU108" s="164"/>
      <c r="KVV108" s="163"/>
      <c r="KVX108" s="165"/>
      <c r="KVZ108" s="139"/>
      <c r="KWB108" s="190"/>
      <c r="KWC108" s="141"/>
      <c r="KWD108" s="139"/>
      <c r="KWE108" s="163"/>
      <c r="KWF108" s="163"/>
      <c r="KWG108" s="139"/>
      <c r="KWH108" s="143"/>
      <c r="KWI108" s="163"/>
      <c r="KWJ108" s="139"/>
      <c r="KWK108" s="143"/>
      <c r="KWL108" s="163"/>
      <c r="KWM108" s="139"/>
      <c r="KWN108" s="143"/>
      <c r="KWO108" s="163"/>
      <c r="KWP108" s="139"/>
      <c r="KWQ108" s="143"/>
      <c r="KWR108" s="163"/>
      <c r="KWS108" s="191"/>
      <c r="KWT108" s="164"/>
      <c r="KWU108" s="163"/>
      <c r="KWW108" s="165"/>
      <c r="KWY108" s="139"/>
      <c r="KXA108" s="190"/>
      <c r="KXB108" s="141"/>
      <c r="KXC108" s="139"/>
      <c r="KXD108" s="163"/>
      <c r="KXE108" s="163"/>
      <c r="KXF108" s="139"/>
      <c r="KXG108" s="143"/>
      <c r="KXH108" s="163"/>
      <c r="KXI108" s="139"/>
      <c r="KXJ108" s="143"/>
      <c r="KXK108" s="163"/>
      <c r="KXL108" s="139"/>
      <c r="KXM108" s="143"/>
      <c r="KXN108" s="163"/>
      <c r="KXO108" s="139"/>
      <c r="KXP108" s="143"/>
      <c r="KXQ108" s="163"/>
      <c r="KXR108" s="191"/>
      <c r="KXS108" s="164"/>
      <c r="KXT108" s="163"/>
      <c r="KXV108" s="165"/>
      <c r="KXX108" s="139"/>
      <c r="KXZ108" s="190"/>
      <c r="KYA108" s="141"/>
      <c r="KYB108" s="139"/>
      <c r="KYC108" s="163"/>
      <c r="KYD108" s="163"/>
      <c r="KYE108" s="139"/>
      <c r="KYF108" s="143"/>
      <c r="KYG108" s="163"/>
      <c r="KYH108" s="139"/>
      <c r="KYI108" s="143"/>
      <c r="KYJ108" s="163"/>
      <c r="KYK108" s="139"/>
      <c r="KYL108" s="143"/>
      <c r="KYM108" s="163"/>
      <c r="KYN108" s="139"/>
      <c r="KYO108" s="143"/>
      <c r="KYP108" s="163"/>
      <c r="KYQ108" s="191"/>
      <c r="KYR108" s="164"/>
      <c r="KYS108" s="163"/>
      <c r="KYU108" s="165"/>
      <c r="KYW108" s="139"/>
      <c r="KYY108" s="190"/>
      <c r="KYZ108" s="141"/>
      <c r="KZA108" s="139"/>
      <c r="KZB108" s="163"/>
      <c r="KZC108" s="163"/>
      <c r="KZD108" s="139"/>
      <c r="KZE108" s="143"/>
      <c r="KZF108" s="163"/>
      <c r="KZG108" s="139"/>
      <c r="KZH108" s="143"/>
      <c r="KZI108" s="163"/>
      <c r="KZJ108" s="139"/>
      <c r="KZK108" s="143"/>
      <c r="KZL108" s="163"/>
      <c r="KZM108" s="139"/>
      <c r="KZN108" s="143"/>
      <c r="KZO108" s="163"/>
      <c r="KZP108" s="191"/>
      <c r="KZQ108" s="164"/>
      <c r="KZR108" s="163"/>
      <c r="KZT108" s="165"/>
      <c r="KZV108" s="139"/>
      <c r="KZX108" s="190"/>
      <c r="KZY108" s="141"/>
      <c r="KZZ108" s="139"/>
      <c r="LAA108" s="163"/>
      <c r="LAB108" s="163"/>
      <c r="LAC108" s="139"/>
      <c r="LAD108" s="143"/>
      <c r="LAE108" s="163"/>
      <c r="LAF108" s="139"/>
      <c r="LAG108" s="143"/>
      <c r="LAH108" s="163"/>
      <c r="LAI108" s="139"/>
      <c r="LAJ108" s="143"/>
      <c r="LAK108" s="163"/>
      <c r="LAL108" s="139"/>
      <c r="LAM108" s="143"/>
      <c r="LAN108" s="163"/>
      <c r="LAO108" s="191"/>
      <c r="LAP108" s="164"/>
      <c r="LAQ108" s="163"/>
      <c r="LAS108" s="165"/>
      <c r="LAU108" s="139"/>
      <c r="LAW108" s="190"/>
      <c r="LAX108" s="141"/>
      <c r="LAY108" s="139"/>
      <c r="LAZ108" s="163"/>
      <c r="LBA108" s="163"/>
      <c r="LBB108" s="139"/>
      <c r="LBC108" s="143"/>
      <c r="LBD108" s="163"/>
      <c r="LBE108" s="139"/>
      <c r="LBF108" s="143"/>
      <c r="LBG108" s="163"/>
      <c r="LBH108" s="139"/>
      <c r="LBI108" s="143"/>
      <c r="LBJ108" s="163"/>
      <c r="LBK108" s="139"/>
      <c r="LBL108" s="143"/>
      <c r="LBM108" s="163"/>
      <c r="LBN108" s="191"/>
      <c r="LBO108" s="164"/>
      <c r="LBP108" s="163"/>
      <c r="LBR108" s="165"/>
      <c r="LBT108" s="139"/>
      <c r="LBV108" s="190"/>
      <c r="LBW108" s="141"/>
      <c r="LBX108" s="139"/>
      <c r="LBY108" s="163"/>
      <c r="LBZ108" s="163"/>
      <c r="LCA108" s="139"/>
      <c r="LCB108" s="143"/>
      <c r="LCC108" s="163"/>
      <c r="LCD108" s="139"/>
      <c r="LCE108" s="143"/>
      <c r="LCF108" s="163"/>
      <c r="LCG108" s="139"/>
      <c r="LCH108" s="143"/>
      <c r="LCI108" s="163"/>
      <c r="LCJ108" s="139"/>
      <c r="LCK108" s="143"/>
      <c r="LCL108" s="163"/>
      <c r="LCM108" s="191"/>
      <c r="LCN108" s="164"/>
      <c r="LCO108" s="163"/>
      <c r="LCQ108" s="165"/>
      <c r="LCS108" s="139"/>
      <c r="LCU108" s="190"/>
      <c r="LCV108" s="141"/>
      <c r="LCW108" s="139"/>
      <c r="LCX108" s="163"/>
      <c r="LCY108" s="163"/>
      <c r="LCZ108" s="139"/>
      <c r="LDA108" s="143"/>
      <c r="LDB108" s="163"/>
      <c r="LDC108" s="139"/>
      <c r="LDD108" s="143"/>
      <c r="LDE108" s="163"/>
      <c r="LDF108" s="139"/>
      <c r="LDG108" s="143"/>
      <c r="LDH108" s="163"/>
      <c r="LDI108" s="139"/>
      <c r="LDJ108" s="143"/>
      <c r="LDK108" s="163"/>
      <c r="LDL108" s="191"/>
      <c r="LDM108" s="164"/>
      <c r="LDN108" s="163"/>
      <c r="LDP108" s="165"/>
      <c r="LDR108" s="139"/>
      <c r="LDT108" s="190"/>
      <c r="LDU108" s="141"/>
      <c r="LDV108" s="139"/>
      <c r="LDW108" s="163"/>
      <c r="LDX108" s="163"/>
      <c r="LDY108" s="139"/>
      <c r="LDZ108" s="143"/>
      <c r="LEA108" s="163"/>
      <c r="LEB108" s="139"/>
      <c r="LEC108" s="143"/>
      <c r="LED108" s="163"/>
      <c r="LEE108" s="139"/>
      <c r="LEF108" s="143"/>
      <c r="LEG108" s="163"/>
      <c r="LEH108" s="139"/>
      <c r="LEI108" s="143"/>
      <c r="LEJ108" s="163"/>
      <c r="LEK108" s="191"/>
      <c r="LEL108" s="164"/>
      <c r="LEM108" s="163"/>
      <c r="LEO108" s="165"/>
      <c r="LEQ108" s="139"/>
      <c r="LES108" s="190"/>
      <c r="LET108" s="141"/>
      <c r="LEU108" s="139"/>
      <c r="LEV108" s="163"/>
      <c r="LEW108" s="163"/>
      <c r="LEX108" s="139"/>
      <c r="LEY108" s="143"/>
      <c r="LEZ108" s="163"/>
      <c r="LFA108" s="139"/>
      <c r="LFB108" s="143"/>
      <c r="LFC108" s="163"/>
      <c r="LFD108" s="139"/>
      <c r="LFE108" s="143"/>
      <c r="LFF108" s="163"/>
      <c r="LFG108" s="139"/>
      <c r="LFH108" s="143"/>
      <c r="LFI108" s="163"/>
      <c r="LFJ108" s="191"/>
      <c r="LFK108" s="164"/>
      <c r="LFL108" s="163"/>
      <c r="LFN108" s="165"/>
      <c r="LFP108" s="139"/>
      <c r="LFR108" s="190"/>
      <c r="LFS108" s="141"/>
      <c r="LFT108" s="139"/>
      <c r="LFU108" s="163"/>
      <c r="LFV108" s="163"/>
      <c r="LFW108" s="139"/>
      <c r="LFX108" s="143"/>
      <c r="LFY108" s="163"/>
      <c r="LFZ108" s="139"/>
      <c r="LGA108" s="143"/>
      <c r="LGB108" s="163"/>
      <c r="LGC108" s="139"/>
      <c r="LGD108" s="143"/>
      <c r="LGE108" s="163"/>
      <c r="LGF108" s="139"/>
      <c r="LGG108" s="143"/>
      <c r="LGH108" s="163"/>
      <c r="LGI108" s="191"/>
      <c r="LGJ108" s="164"/>
      <c r="LGK108" s="163"/>
      <c r="LGM108" s="165"/>
      <c r="LGO108" s="139"/>
      <c r="LGQ108" s="190"/>
      <c r="LGR108" s="141"/>
      <c r="LGS108" s="139"/>
      <c r="LGT108" s="163"/>
      <c r="LGU108" s="163"/>
      <c r="LGV108" s="139"/>
      <c r="LGW108" s="143"/>
      <c r="LGX108" s="163"/>
      <c r="LGY108" s="139"/>
      <c r="LGZ108" s="143"/>
      <c r="LHA108" s="163"/>
      <c r="LHB108" s="139"/>
      <c r="LHC108" s="143"/>
      <c r="LHD108" s="163"/>
      <c r="LHE108" s="139"/>
      <c r="LHF108" s="143"/>
      <c r="LHG108" s="163"/>
      <c r="LHH108" s="191"/>
      <c r="LHI108" s="164"/>
      <c r="LHJ108" s="163"/>
      <c r="LHL108" s="165"/>
      <c r="LHN108" s="139"/>
      <c r="LHP108" s="190"/>
      <c r="LHQ108" s="141"/>
      <c r="LHR108" s="139"/>
      <c r="LHS108" s="163"/>
      <c r="LHT108" s="163"/>
      <c r="LHU108" s="139"/>
      <c r="LHV108" s="143"/>
      <c r="LHW108" s="163"/>
      <c r="LHX108" s="139"/>
      <c r="LHY108" s="143"/>
      <c r="LHZ108" s="163"/>
      <c r="LIA108" s="139"/>
      <c r="LIB108" s="143"/>
      <c r="LIC108" s="163"/>
      <c r="LID108" s="139"/>
      <c r="LIE108" s="143"/>
      <c r="LIF108" s="163"/>
      <c r="LIG108" s="191"/>
      <c r="LIH108" s="164"/>
      <c r="LII108" s="163"/>
      <c r="LIK108" s="165"/>
      <c r="LIM108" s="139"/>
      <c r="LIO108" s="190"/>
      <c r="LIP108" s="141"/>
      <c r="LIQ108" s="139"/>
      <c r="LIR108" s="163"/>
      <c r="LIS108" s="163"/>
      <c r="LIT108" s="139"/>
      <c r="LIU108" s="143"/>
      <c r="LIV108" s="163"/>
      <c r="LIW108" s="139"/>
      <c r="LIX108" s="143"/>
      <c r="LIY108" s="163"/>
      <c r="LIZ108" s="139"/>
      <c r="LJA108" s="143"/>
      <c r="LJB108" s="163"/>
      <c r="LJC108" s="139"/>
      <c r="LJD108" s="143"/>
      <c r="LJE108" s="163"/>
      <c r="LJF108" s="191"/>
      <c r="LJG108" s="164"/>
      <c r="LJH108" s="163"/>
      <c r="LJJ108" s="165"/>
      <c r="LJL108" s="139"/>
      <c r="LJN108" s="190"/>
      <c r="LJO108" s="141"/>
      <c r="LJP108" s="139"/>
      <c r="LJQ108" s="163"/>
      <c r="LJR108" s="163"/>
      <c r="LJS108" s="139"/>
      <c r="LJT108" s="143"/>
      <c r="LJU108" s="163"/>
      <c r="LJV108" s="139"/>
      <c r="LJW108" s="143"/>
      <c r="LJX108" s="163"/>
      <c r="LJY108" s="139"/>
      <c r="LJZ108" s="143"/>
      <c r="LKA108" s="163"/>
      <c r="LKB108" s="139"/>
      <c r="LKC108" s="143"/>
      <c r="LKD108" s="163"/>
      <c r="LKE108" s="191"/>
      <c r="LKF108" s="164"/>
      <c r="LKG108" s="163"/>
      <c r="LKI108" s="165"/>
      <c r="LKK108" s="139"/>
      <c r="LKM108" s="190"/>
      <c r="LKN108" s="141"/>
      <c r="LKO108" s="139"/>
      <c r="LKP108" s="163"/>
      <c r="LKQ108" s="163"/>
      <c r="LKR108" s="139"/>
      <c r="LKS108" s="143"/>
      <c r="LKT108" s="163"/>
      <c r="LKU108" s="139"/>
      <c r="LKV108" s="143"/>
      <c r="LKW108" s="163"/>
      <c r="LKX108" s="139"/>
      <c r="LKY108" s="143"/>
      <c r="LKZ108" s="163"/>
      <c r="LLA108" s="139"/>
      <c r="LLB108" s="143"/>
      <c r="LLC108" s="163"/>
      <c r="LLD108" s="191"/>
      <c r="LLE108" s="164"/>
      <c r="LLF108" s="163"/>
      <c r="LLH108" s="165"/>
      <c r="LLJ108" s="139"/>
      <c r="LLL108" s="190"/>
      <c r="LLM108" s="141"/>
      <c r="LLN108" s="139"/>
      <c r="LLO108" s="163"/>
      <c r="LLP108" s="163"/>
      <c r="LLQ108" s="139"/>
      <c r="LLR108" s="143"/>
      <c r="LLS108" s="163"/>
      <c r="LLT108" s="139"/>
      <c r="LLU108" s="143"/>
      <c r="LLV108" s="163"/>
      <c r="LLW108" s="139"/>
      <c r="LLX108" s="143"/>
      <c r="LLY108" s="163"/>
      <c r="LLZ108" s="139"/>
      <c r="LMA108" s="143"/>
      <c r="LMB108" s="163"/>
      <c r="LMC108" s="191"/>
      <c r="LMD108" s="164"/>
      <c r="LME108" s="163"/>
      <c r="LMG108" s="165"/>
      <c r="LMI108" s="139"/>
      <c r="LMK108" s="190"/>
      <c r="LML108" s="141"/>
      <c r="LMM108" s="139"/>
      <c r="LMN108" s="163"/>
      <c r="LMO108" s="163"/>
      <c r="LMP108" s="139"/>
      <c r="LMQ108" s="143"/>
      <c r="LMR108" s="163"/>
      <c r="LMS108" s="139"/>
      <c r="LMT108" s="143"/>
      <c r="LMU108" s="163"/>
      <c r="LMV108" s="139"/>
      <c r="LMW108" s="143"/>
      <c r="LMX108" s="163"/>
      <c r="LMY108" s="139"/>
      <c r="LMZ108" s="143"/>
      <c r="LNA108" s="163"/>
      <c r="LNB108" s="191"/>
      <c r="LNC108" s="164"/>
      <c r="LND108" s="163"/>
      <c r="LNF108" s="165"/>
      <c r="LNH108" s="139"/>
      <c r="LNJ108" s="190"/>
      <c r="LNK108" s="141"/>
      <c r="LNL108" s="139"/>
      <c r="LNM108" s="163"/>
      <c r="LNN108" s="163"/>
      <c r="LNO108" s="139"/>
      <c r="LNP108" s="143"/>
      <c r="LNQ108" s="163"/>
      <c r="LNR108" s="139"/>
      <c r="LNS108" s="143"/>
      <c r="LNT108" s="163"/>
      <c r="LNU108" s="139"/>
      <c r="LNV108" s="143"/>
      <c r="LNW108" s="163"/>
      <c r="LNX108" s="139"/>
      <c r="LNY108" s="143"/>
      <c r="LNZ108" s="163"/>
      <c r="LOA108" s="191"/>
      <c r="LOB108" s="164"/>
      <c r="LOC108" s="163"/>
      <c r="LOE108" s="165"/>
      <c r="LOG108" s="139"/>
      <c r="LOI108" s="190"/>
      <c r="LOJ108" s="141"/>
      <c r="LOK108" s="139"/>
      <c r="LOL108" s="163"/>
      <c r="LOM108" s="163"/>
      <c r="LON108" s="139"/>
      <c r="LOO108" s="143"/>
      <c r="LOP108" s="163"/>
      <c r="LOQ108" s="139"/>
      <c r="LOR108" s="143"/>
      <c r="LOS108" s="163"/>
      <c r="LOT108" s="139"/>
      <c r="LOU108" s="143"/>
      <c r="LOV108" s="163"/>
      <c r="LOW108" s="139"/>
      <c r="LOX108" s="143"/>
      <c r="LOY108" s="163"/>
      <c r="LOZ108" s="191"/>
      <c r="LPA108" s="164"/>
      <c r="LPB108" s="163"/>
      <c r="LPD108" s="165"/>
      <c r="LPF108" s="139"/>
      <c r="LPH108" s="190"/>
      <c r="LPI108" s="141"/>
      <c r="LPJ108" s="139"/>
      <c r="LPK108" s="163"/>
      <c r="LPL108" s="163"/>
      <c r="LPM108" s="139"/>
      <c r="LPN108" s="143"/>
      <c r="LPO108" s="163"/>
      <c r="LPP108" s="139"/>
      <c r="LPQ108" s="143"/>
      <c r="LPR108" s="163"/>
      <c r="LPS108" s="139"/>
      <c r="LPT108" s="143"/>
      <c r="LPU108" s="163"/>
      <c r="LPV108" s="139"/>
      <c r="LPW108" s="143"/>
      <c r="LPX108" s="163"/>
      <c r="LPY108" s="191"/>
      <c r="LPZ108" s="164"/>
      <c r="LQA108" s="163"/>
      <c r="LQC108" s="165"/>
      <c r="LQE108" s="139"/>
      <c r="LQG108" s="190"/>
      <c r="LQH108" s="141"/>
      <c r="LQI108" s="139"/>
      <c r="LQJ108" s="163"/>
      <c r="LQK108" s="163"/>
      <c r="LQL108" s="139"/>
      <c r="LQM108" s="143"/>
      <c r="LQN108" s="163"/>
      <c r="LQO108" s="139"/>
      <c r="LQP108" s="143"/>
      <c r="LQQ108" s="163"/>
      <c r="LQR108" s="139"/>
      <c r="LQS108" s="143"/>
      <c r="LQT108" s="163"/>
      <c r="LQU108" s="139"/>
      <c r="LQV108" s="143"/>
      <c r="LQW108" s="163"/>
      <c r="LQX108" s="191"/>
      <c r="LQY108" s="164"/>
      <c r="LQZ108" s="163"/>
      <c r="LRB108" s="165"/>
      <c r="LRD108" s="139"/>
      <c r="LRF108" s="190"/>
      <c r="LRG108" s="141"/>
      <c r="LRH108" s="139"/>
      <c r="LRI108" s="163"/>
      <c r="LRJ108" s="163"/>
      <c r="LRK108" s="139"/>
      <c r="LRL108" s="143"/>
      <c r="LRM108" s="163"/>
      <c r="LRN108" s="139"/>
      <c r="LRO108" s="143"/>
      <c r="LRP108" s="163"/>
      <c r="LRQ108" s="139"/>
      <c r="LRR108" s="143"/>
      <c r="LRS108" s="163"/>
      <c r="LRT108" s="139"/>
      <c r="LRU108" s="143"/>
      <c r="LRV108" s="163"/>
      <c r="LRW108" s="191"/>
      <c r="LRX108" s="164"/>
      <c r="LRY108" s="163"/>
      <c r="LSA108" s="165"/>
      <c r="LSC108" s="139"/>
      <c r="LSE108" s="190"/>
      <c r="LSF108" s="141"/>
      <c r="LSG108" s="139"/>
      <c r="LSH108" s="163"/>
      <c r="LSI108" s="163"/>
      <c r="LSJ108" s="139"/>
      <c r="LSK108" s="143"/>
      <c r="LSL108" s="163"/>
      <c r="LSM108" s="139"/>
      <c r="LSN108" s="143"/>
      <c r="LSO108" s="163"/>
      <c r="LSP108" s="139"/>
      <c r="LSQ108" s="143"/>
      <c r="LSR108" s="163"/>
      <c r="LSS108" s="139"/>
      <c r="LST108" s="143"/>
      <c r="LSU108" s="163"/>
      <c r="LSV108" s="191"/>
      <c r="LSW108" s="164"/>
      <c r="LSX108" s="163"/>
      <c r="LSZ108" s="165"/>
      <c r="LTB108" s="139"/>
      <c r="LTD108" s="190"/>
      <c r="LTE108" s="141"/>
      <c r="LTF108" s="139"/>
      <c r="LTG108" s="163"/>
      <c r="LTH108" s="163"/>
      <c r="LTI108" s="139"/>
      <c r="LTJ108" s="143"/>
      <c r="LTK108" s="163"/>
      <c r="LTL108" s="139"/>
      <c r="LTM108" s="143"/>
      <c r="LTN108" s="163"/>
      <c r="LTO108" s="139"/>
      <c r="LTP108" s="143"/>
      <c r="LTQ108" s="163"/>
      <c r="LTR108" s="139"/>
      <c r="LTS108" s="143"/>
      <c r="LTT108" s="163"/>
      <c r="LTU108" s="191"/>
      <c r="LTV108" s="164"/>
      <c r="LTW108" s="163"/>
      <c r="LTY108" s="165"/>
      <c r="LUA108" s="139"/>
      <c r="LUC108" s="190"/>
      <c r="LUD108" s="141"/>
      <c r="LUE108" s="139"/>
      <c r="LUF108" s="163"/>
      <c r="LUG108" s="163"/>
      <c r="LUH108" s="139"/>
      <c r="LUI108" s="143"/>
      <c r="LUJ108" s="163"/>
      <c r="LUK108" s="139"/>
      <c r="LUL108" s="143"/>
      <c r="LUM108" s="163"/>
      <c r="LUN108" s="139"/>
      <c r="LUO108" s="143"/>
      <c r="LUP108" s="163"/>
      <c r="LUQ108" s="139"/>
      <c r="LUR108" s="143"/>
      <c r="LUS108" s="163"/>
      <c r="LUT108" s="191"/>
      <c r="LUU108" s="164"/>
      <c r="LUV108" s="163"/>
      <c r="LUX108" s="165"/>
      <c r="LUZ108" s="139"/>
      <c r="LVB108" s="190"/>
      <c r="LVC108" s="141"/>
      <c r="LVD108" s="139"/>
      <c r="LVE108" s="163"/>
      <c r="LVF108" s="163"/>
      <c r="LVG108" s="139"/>
      <c r="LVH108" s="143"/>
      <c r="LVI108" s="163"/>
      <c r="LVJ108" s="139"/>
      <c r="LVK108" s="143"/>
      <c r="LVL108" s="163"/>
      <c r="LVM108" s="139"/>
      <c r="LVN108" s="143"/>
      <c r="LVO108" s="163"/>
      <c r="LVP108" s="139"/>
      <c r="LVQ108" s="143"/>
      <c r="LVR108" s="163"/>
      <c r="LVS108" s="191"/>
      <c r="LVT108" s="164"/>
      <c r="LVU108" s="163"/>
      <c r="LVW108" s="165"/>
      <c r="LVY108" s="139"/>
      <c r="LWA108" s="190"/>
      <c r="LWB108" s="141"/>
      <c r="LWC108" s="139"/>
      <c r="LWD108" s="163"/>
      <c r="LWE108" s="163"/>
      <c r="LWF108" s="139"/>
      <c r="LWG108" s="143"/>
      <c r="LWH108" s="163"/>
      <c r="LWI108" s="139"/>
      <c r="LWJ108" s="143"/>
      <c r="LWK108" s="163"/>
      <c r="LWL108" s="139"/>
      <c r="LWM108" s="143"/>
      <c r="LWN108" s="163"/>
      <c r="LWO108" s="139"/>
      <c r="LWP108" s="143"/>
      <c r="LWQ108" s="163"/>
      <c r="LWR108" s="191"/>
      <c r="LWS108" s="164"/>
      <c r="LWT108" s="163"/>
      <c r="LWV108" s="165"/>
      <c r="LWX108" s="139"/>
      <c r="LWZ108" s="190"/>
      <c r="LXA108" s="141"/>
      <c r="LXB108" s="139"/>
      <c r="LXC108" s="163"/>
      <c r="LXD108" s="163"/>
      <c r="LXE108" s="139"/>
      <c r="LXF108" s="143"/>
      <c r="LXG108" s="163"/>
      <c r="LXH108" s="139"/>
      <c r="LXI108" s="143"/>
      <c r="LXJ108" s="163"/>
      <c r="LXK108" s="139"/>
      <c r="LXL108" s="143"/>
      <c r="LXM108" s="163"/>
      <c r="LXN108" s="139"/>
      <c r="LXO108" s="143"/>
      <c r="LXP108" s="163"/>
      <c r="LXQ108" s="191"/>
      <c r="LXR108" s="164"/>
      <c r="LXS108" s="163"/>
      <c r="LXU108" s="165"/>
      <c r="LXW108" s="139"/>
      <c r="LXY108" s="190"/>
      <c r="LXZ108" s="141"/>
      <c r="LYA108" s="139"/>
      <c r="LYB108" s="163"/>
      <c r="LYC108" s="163"/>
      <c r="LYD108" s="139"/>
      <c r="LYE108" s="143"/>
      <c r="LYF108" s="163"/>
      <c r="LYG108" s="139"/>
      <c r="LYH108" s="143"/>
      <c r="LYI108" s="163"/>
      <c r="LYJ108" s="139"/>
      <c r="LYK108" s="143"/>
      <c r="LYL108" s="163"/>
      <c r="LYM108" s="139"/>
      <c r="LYN108" s="143"/>
      <c r="LYO108" s="163"/>
      <c r="LYP108" s="191"/>
      <c r="LYQ108" s="164"/>
      <c r="LYR108" s="163"/>
      <c r="LYT108" s="165"/>
      <c r="LYV108" s="139"/>
      <c r="LYX108" s="190"/>
      <c r="LYY108" s="141"/>
      <c r="LYZ108" s="139"/>
      <c r="LZA108" s="163"/>
      <c r="LZB108" s="163"/>
      <c r="LZC108" s="139"/>
      <c r="LZD108" s="143"/>
      <c r="LZE108" s="163"/>
      <c r="LZF108" s="139"/>
      <c r="LZG108" s="143"/>
      <c r="LZH108" s="163"/>
      <c r="LZI108" s="139"/>
      <c r="LZJ108" s="143"/>
      <c r="LZK108" s="163"/>
      <c r="LZL108" s="139"/>
      <c r="LZM108" s="143"/>
      <c r="LZN108" s="163"/>
      <c r="LZO108" s="191"/>
      <c r="LZP108" s="164"/>
      <c r="LZQ108" s="163"/>
      <c r="LZS108" s="165"/>
      <c r="LZU108" s="139"/>
      <c r="LZW108" s="190"/>
      <c r="LZX108" s="141"/>
      <c r="LZY108" s="139"/>
      <c r="LZZ108" s="163"/>
      <c r="MAA108" s="163"/>
      <c r="MAB108" s="139"/>
      <c r="MAC108" s="143"/>
      <c r="MAD108" s="163"/>
      <c r="MAE108" s="139"/>
      <c r="MAF108" s="143"/>
      <c r="MAG108" s="163"/>
      <c r="MAH108" s="139"/>
      <c r="MAI108" s="143"/>
      <c r="MAJ108" s="163"/>
      <c r="MAK108" s="139"/>
      <c r="MAL108" s="143"/>
      <c r="MAM108" s="163"/>
      <c r="MAN108" s="191"/>
      <c r="MAO108" s="164"/>
      <c r="MAP108" s="163"/>
      <c r="MAR108" s="165"/>
      <c r="MAT108" s="139"/>
      <c r="MAV108" s="190"/>
      <c r="MAW108" s="141"/>
      <c r="MAX108" s="139"/>
      <c r="MAY108" s="163"/>
      <c r="MAZ108" s="163"/>
      <c r="MBA108" s="139"/>
      <c r="MBB108" s="143"/>
      <c r="MBC108" s="163"/>
      <c r="MBD108" s="139"/>
      <c r="MBE108" s="143"/>
      <c r="MBF108" s="163"/>
      <c r="MBG108" s="139"/>
      <c r="MBH108" s="143"/>
      <c r="MBI108" s="163"/>
      <c r="MBJ108" s="139"/>
      <c r="MBK108" s="143"/>
      <c r="MBL108" s="163"/>
      <c r="MBM108" s="191"/>
      <c r="MBN108" s="164"/>
      <c r="MBO108" s="163"/>
      <c r="MBQ108" s="165"/>
      <c r="MBS108" s="139"/>
      <c r="MBU108" s="190"/>
      <c r="MBV108" s="141"/>
      <c r="MBW108" s="139"/>
      <c r="MBX108" s="163"/>
      <c r="MBY108" s="163"/>
      <c r="MBZ108" s="139"/>
      <c r="MCA108" s="143"/>
      <c r="MCB108" s="163"/>
      <c r="MCC108" s="139"/>
      <c r="MCD108" s="143"/>
      <c r="MCE108" s="163"/>
      <c r="MCF108" s="139"/>
      <c r="MCG108" s="143"/>
      <c r="MCH108" s="163"/>
      <c r="MCI108" s="139"/>
      <c r="MCJ108" s="143"/>
      <c r="MCK108" s="163"/>
      <c r="MCL108" s="191"/>
      <c r="MCM108" s="164"/>
      <c r="MCN108" s="163"/>
      <c r="MCP108" s="165"/>
      <c r="MCR108" s="139"/>
      <c r="MCT108" s="190"/>
      <c r="MCU108" s="141"/>
      <c r="MCV108" s="139"/>
      <c r="MCW108" s="163"/>
      <c r="MCX108" s="163"/>
      <c r="MCY108" s="139"/>
      <c r="MCZ108" s="143"/>
      <c r="MDA108" s="163"/>
      <c r="MDB108" s="139"/>
      <c r="MDC108" s="143"/>
      <c r="MDD108" s="163"/>
      <c r="MDE108" s="139"/>
      <c r="MDF108" s="143"/>
      <c r="MDG108" s="163"/>
      <c r="MDH108" s="139"/>
      <c r="MDI108" s="143"/>
      <c r="MDJ108" s="163"/>
      <c r="MDK108" s="191"/>
      <c r="MDL108" s="164"/>
      <c r="MDM108" s="163"/>
      <c r="MDO108" s="165"/>
      <c r="MDQ108" s="139"/>
      <c r="MDS108" s="190"/>
      <c r="MDT108" s="141"/>
      <c r="MDU108" s="139"/>
      <c r="MDV108" s="163"/>
      <c r="MDW108" s="163"/>
      <c r="MDX108" s="139"/>
      <c r="MDY108" s="143"/>
      <c r="MDZ108" s="163"/>
      <c r="MEA108" s="139"/>
      <c r="MEB108" s="143"/>
      <c r="MEC108" s="163"/>
      <c r="MED108" s="139"/>
      <c r="MEE108" s="143"/>
      <c r="MEF108" s="163"/>
      <c r="MEG108" s="139"/>
      <c r="MEH108" s="143"/>
      <c r="MEI108" s="163"/>
      <c r="MEJ108" s="191"/>
      <c r="MEK108" s="164"/>
      <c r="MEL108" s="163"/>
      <c r="MEN108" s="165"/>
      <c r="MEP108" s="139"/>
      <c r="MER108" s="190"/>
      <c r="MES108" s="141"/>
      <c r="MET108" s="139"/>
      <c r="MEU108" s="163"/>
      <c r="MEV108" s="163"/>
      <c r="MEW108" s="139"/>
      <c r="MEX108" s="143"/>
      <c r="MEY108" s="163"/>
      <c r="MEZ108" s="139"/>
      <c r="MFA108" s="143"/>
      <c r="MFB108" s="163"/>
      <c r="MFC108" s="139"/>
      <c r="MFD108" s="143"/>
      <c r="MFE108" s="163"/>
      <c r="MFF108" s="139"/>
      <c r="MFG108" s="143"/>
      <c r="MFH108" s="163"/>
      <c r="MFI108" s="191"/>
      <c r="MFJ108" s="164"/>
      <c r="MFK108" s="163"/>
      <c r="MFM108" s="165"/>
      <c r="MFO108" s="139"/>
      <c r="MFQ108" s="190"/>
      <c r="MFR108" s="141"/>
      <c r="MFS108" s="139"/>
      <c r="MFT108" s="163"/>
      <c r="MFU108" s="163"/>
      <c r="MFV108" s="139"/>
      <c r="MFW108" s="143"/>
      <c r="MFX108" s="163"/>
      <c r="MFY108" s="139"/>
      <c r="MFZ108" s="143"/>
      <c r="MGA108" s="163"/>
      <c r="MGB108" s="139"/>
      <c r="MGC108" s="143"/>
      <c r="MGD108" s="163"/>
      <c r="MGE108" s="139"/>
      <c r="MGF108" s="143"/>
      <c r="MGG108" s="163"/>
      <c r="MGH108" s="191"/>
      <c r="MGI108" s="164"/>
      <c r="MGJ108" s="163"/>
      <c r="MGL108" s="165"/>
      <c r="MGN108" s="139"/>
      <c r="MGP108" s="190"/>
      <c r="MGQ108" s="141"/>
      <c r="MGR108" s="139"/>
      <c r="MGS108" s="163"/>
      <c r="MGT108" s="163"/>
      <c r="MGU108" s="139"/>
      <c r="MGV108" s="143"/>
      <c r="MGW108" s="163"/>
      <c r="MGX108" s="139"/>
      <c r="MGY108" s="143"/>
      <c r="MGZ108" s="163"/>
      <c r="MHA108" s="139"/>
      <c r="MHB108" s="143"/>
      <c r="MHC108" s="163"/>
      <c r="MHD108" s="139"/>
      <c r="MHE108" s="143"/>
      <c r="MHF108" s="163"/>
      <c r="MHG108" s="191"/>
      <c r="MHH108" s="164"/>
      <c r="MHI108" s="163"/>
      <c r="MHK108" s="165"/>
      <c r="MHM108" s="139"/>
      <c r="MHO108" s="190"/>
      <c r="MHP108" s="141"/>
      <c r="MHQ108" s="139"/>
      <c r="MHR108" s="163"/>
      <c r="MHS108" s="163"/>
      <c r="MHT108" s="139"/>
      <c r="MHU108" s="143"/>
      <c r="MHV108" s="163"/>
      <c r="MHW108" s="139"/>
      <c r="MHX108" s="143"/>
      <c r="MHY108" s="163"/>
      <c r="MHZ108" s="139"/>
      <c r="MIA108" s="143"/>
      <c r="MIB108" s="163"/>
      <c r="MIC108" s="139"/>
      <c r="MID108" s="143"/>
      <c r="MIE108" s="163"/>
      <c r="MIF108" s="191"/>
      <c r="MIG108" s="164"/>
      <c r="MIH108" s="163"/>
      <c r="MIJ108" s="165"/>
      <c r="MIL108" s="139"/>
      <c r="MIN108" s="190"/>
      <c r="MIO108" s="141"/>
      <c r="MIP108" s="139"/>
      <c r="MIQ108" s="163"/>
      <c r="MIR108" s="163"/>
      <c r="MIS108" s="139"/>
      <c r="MIT108" s="143"/>
      <c r="MIU108" s="163"/>
      <c r="MIV108" s="139"/>
      <c r="MIW108" s="143"/>
      <c r="MIX108" s="163"/>
      <c r="MIY108" s="139"/>
      <c r="MIZ108" s="143"/>
      <c r="MJA108" s="163"/>
      <c r="MJB108" s="139"/>
      <c r="MJC108" s="143"/>
      <c r="MJD108" s="163"/>
      <c r="MJE108" s="191"/>
      <c r="MJF108" s="164"/>
      <c r="MJG108" s="163"/>
      <c r="MJI108" s="165"/>
      <c r="MJK108" s="139"/>
      <c r="MJM108" s="190"/>
      <c r="MJN108" s="141"/>
      <c r="MJO108" s="139"/>
      <c r="MJP108" s="163"/>
      <c r="MJQ108" s="163"/>
      <c r="MJR108" s="139"/>
      <c r="MJS108" s="143"/>
      <c r="MJT108" s="163"/>
      <c r="MJU108" s="139"/>
      <c r="MJV108" s="143"/>
      <c r="MJW108" s="163"/>
      <c r="MJX108" s="139"/>
      <c r="MJY108" s="143"/>
      <c r="MJZ108" s="163"/>
      <c r="MKA108" s="139"/>
      <c r="MKB108" s="143"/>
      <c r="MKC108" s="163"/>
      <c r="MKD108" s="191"/>
      <c r="MKE108" s="164"/>
      <c r="MKF108" s="163"/>
      <c r="MKH108" s="165"/>
      <c r="MKJ108" s="139"/>
      <c r="MKL108" s="190"/>
      <c r="MKM108" s="141"/>
      <c r="MKN108" s="139"/>
      <c r="MKO108" s="163"/>
      <c r="MKP108" s="163"/>
      <c r="MKQ108" s="139"/>
      <c r="MKR108" s="143"/>
      <c r="MKS108" s="163"/>
      <c r="MKT108" s="139"/>
      <c r="MKU108" s="143"/>
      <c r="MKV108" s="163"/>
      <c r="MKW108" s="139"/>
      <c r="MKX108" s="143"/>
      <c r="MKY108" s="163"/>
      <c r="MKZ108" s="139"/>
      <c r="MLA108" s="143"/>
      <c r="MLB108" s="163"/>
      <c r="MLC108" s="191"/>
      <c r="MLD108" s="164"/>
      <c r="MLE108" s="163"/>
      <c r="MLG108" s="165"/>
      <c r="MLI108" s="139"/>
      <c r="MLK108" s="190"/>
      <c r="MLL108" s="141"/>
      <c r="MLM108" s="139"/>
      <c r="MLN108" s="163"/>
      <c r="MLO108" s="163"/>
      <c r="MLP108" s="139"/>
      <c r="MLQ108" s="143"/>
      <c r="MLR108" s="163"/>
      <c r="MLS108" s="139"/>
      <c r="MLT108" s="143"/>
      <c r="MLU108" s="163"/>
      <c r="MLV108" s="139"/>
      <c r="MLW108" s="143"/>
      <c r="MLX108" s="163"/>
      <c r="MLY108" s="139"/>
      <c r="MLZ108" s="143"/>
      <c r="MMA108" s="163"/>
      <c r="MMB108" s="191"/>
      <c r="MMC108" s="164"/>
      <c r="MMD108" s="163"/>
      <c r="MMF108" s="165"/>
      <c r="MMH108" s="139"/>
      <c r="MMJ108" s="190"/>
      <c r="MMK108" s="141"/>
      <c r="MML108" s="139"/>
      <c r="MMM108" s="163"/>
      <c r="MMN108" s="163"/>
      <c r="MMO108" s="139"/>
      <c r="MMP108" s="143"/>
      <c r="MMQ108" s="163"/>
      <c r="MMR108" s="139"/>
      <c r="MMS108" s="143"/>
      <c r="MMT108" s="163"/>
      <c r="MMU108" s="139"/>
      <c r="MMV108" s="143"/>
      <c r="MMW108" s="163"/>
      <c r="MMX108" s="139"/>
      <c r="MMY108" s="143"/>
      <c r="MMZ108" s="163"/>
      <c r="MNA108" s="191"/>
      <c r="MNB108" s="164"/>
      <c r="MNC108" s="163"/>
      <c r="MNE108" s="165"/>
      <c r="MNG108" s="139"/>
      <c r="MNI108" s="190"/>
      <c r="MNJ108" s="141"/>
      <c r="MNK108" s="139"/>
      <c r="MNL108" s="163"/>
      <c r="MNM108" s="163"/>
      <c r="MNN108" s="139"/>
      <c r="MNO108" s="143"/>
      <c r="MNP108" s="163"/>
      <c r="MNQ108" s="139"/>
      <c r="MNR108" s="143"/>
      <c r="MNS108" s="163"/>
      <c r="MNT108" s="139"/>
      <c r="MNU108" s="143"/>
      <c r="MNV108" s="163"/>
      <c r="MNW108" s="139"/>
      <c r="MNX108" s="143"/>
      <c r="MNY108" s="163"/>
      <c r="MNZ108" s="191"/>
      <c r="MOA108" s="164"/>
      <c r="MOB108" s="163"/>
      <c r="MOD108" s="165"/>
      <c r="MOF108" s="139"/>
      <c r="MOH108" s="190"/>
      <c r="MOI108" s="141"/>
      <c r="MOJ108" s="139"/>
      <c r="MOK108" s="163"/>
      <c r="MOL108" s="163"/>
      <c r="MOM108" s="139"/>
      <c r="MON108" s="143"/>
      <c r="MOO108" s="163"/>
      <c r="MOP108" s="139"/>
      <c r="MOQ108" s="143"/>
      <c r="MOR108" s="163"/>
      <c r="MOS108" s="139"/>
      <c r="MOT108" s="143"/>
      <c r="MOU108" s="163"/>
      <c r="MOV108" s="139"/>
      <c r="MOW108" s="143"/>
      <c r="MOX108" s="163"/>
      <c r="MOY108" s="191"/>
      <c r="MOZ108" s="164"/>
      <c r="MPA108" s="163"/>
      <c r="MPC108" s="165"/>
      <c r="MPE108" s="139"/>
      <c r="MPG108" s="190"/>
      <c r="MPH108" s="141"/>
      <c r="MPI108" s="139"/>
      <c r="MPJ108" s="163"/>
      <c r="MPK108" s="163"/>
      <c r="MPL108" s="139"/>
      <c r="MPM108" s="143"/>
      <c r="MPN108" s="163"/>
      <c r="MPO108" s="139"/>
      <c r="MPP108" s="143"/>
      <c r="MPQ108" s="163"/>
      <c r="MPR108" s="139"/>
      <c r="MPS108" s="143"/>
      <c r="MPT108" s="163"/>
      <c r="MPU108" s="139"/>
      <c r="MPV108" s="143"/>
      <c r="MPW108" s="163"/>
      <c r="MPX108" s="191"/>
      <c r="MPY108" s="164"/>
      <c r="MPZ108" s="163"/>
      <c r="MQB108" s="165"/>
      <c r="MQD108" s="139"/>
      <c r="MQF108" s="190"/>
      <c r="MQG108" s="141"/>
      <c r="MQH108" s="139"/>
      <c r="MQI108" s="163"/>
      <c r="MQJ108" s="163"/>
      <c r="MQK108" s="139"/>
      <c r="MQL108" s="143"/>
      <c r="MQM108" s="163"/>
      <c r="MQN108" s="139"/>
      <c r="MQO108" s="143"/>
      <c r="MQP108" s="163"/>
      <c r="MQQ108" s="139"/>
      <c r="MQR108" s="143"/>
      <c r="MQS108" s="163"/>
      <c r="MQT108" s="139"/>
      <c r="MQU108" s="143"/>
      <c r="MQV108" s="163"/>
      <c r="MQW108" s="191"/>
      <c r="MQX108" s="164"/>
      <c r="MQY108" s="163"/>
      <c r="MRA108" s="165"/>
      <c r="MRC108" s="139"/>
      <c r="MRE108" s="190"/>
      <c r="MRF108" s="141"/>
      <c r="MRG108" s="139"/>
      <c r="MRH108" s="163"/>
      <c r="MRI108" s="163"/>
      <c r="MRJ108" s="139"/>
      <c r="MRK108" s="143"/>
      <c r="MRL108" s="163"/>
      <c r="MRM108" s="139"/>
      <c r="MRN108" s="143"/>
      <c r="MRO108" s="163"/>
      <c r="MRP108" s="139"/>
      <c r="MRQ108" s="143"/>
      <c r="MRR108" s="163"/>
      <c r="MRS108" s="139"/>
      <c r="MRT108" s="143"/>
      <c r="MRU108" s="163"/>
      <c r="MRV108" s="191"/>
      <c r="MRW108" s="164"/>
      <c r="MRX108" s="163"/>
      <c r="MRZ108" s="165"/>
      <c r="MSB108" s="139"/>
      <c r="MSD108" s="190"/>
      <c r="MSE108" s="141"/>
      <c r="MSF108" s="139"/>
      <c r="MSG108" s="163"/>
      <c r="MSH108" s="163"/>
      <c r="MSI108" s="139"/>
      <c r="MSJ108" s="143"/>
      <c r="MSK108" s="163"/>
      <c r="MSL108" s="139"/>
      <c r="MSM108" s="143"/>
      <c r="MSN108" s="163"/>
      <c r="MSO108" s="139"/>
      <c r="MSP108" s="143"/>
      <c r="MSQ108" s="163"/>
      <c r="MSR108" s="139"/>
      <c r="MSS108" s="143"/>
      <c r="MST108" s="163"/>
      <c r="MSU108" s="191"/>
      <c r="MSV108" s="164"/>
      <c r="MSW108" s="163"/>
      <c r="MSY108" s="165"/>
      <c r="MTA108" s="139"/>
      <c r="MTC108" s="190"/>
      <c r="MTD108" s="141"/>
      <c r="MTE108" s="139"/>
      <c r="MTF108" s="163"/>
      <c r="MTG108" s="163"/>
      <c r="MTH108" s="139"/>
      <c r="MTI108" s="143"/>
      <c r="MTJ108" s="163"/>
      <c r="MTK108" s="139"/>
      <c r="MTL108" s="143"/>
      <c r="MTM108" s="163"/>
      <c r="MTN108" s="139"/>
      <c r="MTO108" s="143"/>
      <c r="MTP108" s="163"/>
      <c r="MTQ108" s="139"/>
      <c r="MTR108" s="143"/>
      <c r="MTS108" s="163"/>
      <c r="MTT108" s="191"/>
      <c r="MTU108" s="164"/>
      <c r="MTV108" s="163"/>
      <c r="MTX108" s="165"/>
      <c r="MTZ108" s="139"/>
      <c r="MUB108" s="190"/>
      <c r="MUC108" s="141"/>
      <c r="MUD108" s="139"/>
      <c r="MUE108" s="163"/>
      <c r="MUF108" s="163"/>
      <c r="MUG108" s="139"/>
      <c r="MUH108" s="143"/>
      <c r="MUI108" s="163"/>
      <c r="MUJ108" s="139"/>
      <c r="MUK108" s="143"/>
      <c r="MUL108" s="163"/>
      <c r="MUM108" s="139"/>
      <c r="MUN108" s="143"/>
      <c r="MUO108" s="163"/>
      <c r="MUP108" s="139"/>
      <c r="MUQ108" s="143"/>
      <c r="MUR108" s="163"/>
      <c r="MUS108" s="191"/>
      <c r="MUT108" s="164"/>
      <c r="MUU108" s="163"/>
      <c r="MUW108" s="165"/>
      <c r="MUY108" s="139"/>
      <c r="MVA108" s="190"/>
      <c r="MVB108" s="141"/>
      <c r="MVC108" s="139"/>
      <c r="MVD108" s="163"/>
      <c r="MVE108" s="163"/>
      <c r="MVF108" s="139"/>
      <c r="MVG108" s="143"/>
      <c r="MVH108" s="163"/>
      <c r="MVI108" s="139"/>
      <c r="MVJ108" s="143"/>
      <c r="MVK108" s="163"/>
      <c r="MVL108" s="139"/>
      <c r="MVM108" s="143"/>
      <c r="MVN108" s="163"/>
      <c r="MVO108" s="139"/>
      <c r="MVP108" s="143"/>
      <c r="MVQ108" s="163"/>
      <c r="MVR108" s="191"/>
      <c r="MVS108" s="164"/>
      <c r="MVT108" s="163"/>
      <c r="MVV108" s="165"/>
      <c r="MVX108" s="139"/>
      <c r="MVZ108" s="190"/>
      <c r="MWA108" s="141"/>
      <c r="MWB108" s="139"/>
      <c r="MWC108" s="163"/>
      <c r="MWD108" s="163"/>
      <c r="MWE108" s="139"/>
      <c r="MWF108" s="143"/>
      <c r="MWG108" s="163"/>
      <c r="MWH108" s="139"/>
      <c r="MWI108" s="143"/>
      <c r="MWJ108" s="163"/>
      <c r="MWK108" s="139"/>
      <c r="MWL108" s="143"/>
      <c r="MWM108" s="163"/>
      <c r="MWN108" s="139"/>
      <c r="MWO108" s="143"/>
      <c r="MWP108" s="163"/>
      <c r="MWQ108" s="191"/>
      <c r="MWR108" s="164"/>
      <c r="MWS108" s="163"/>
      <c r="MWU108" s="165"/>
      <c r="MWW108" s="139"/>
      <c r="MWY108" s="190"/>
      <c r="MWZ108" s="141"/>
      <c r="MXA108" s="139"/>
      <c r="MXB108" s="163"/>
      <c r="MXC108" s="163"/>
      <c r="MXD108" s="139"/>
      <c r="MXE108" s="143"/>
      <c r="MXF108" s="163"/>
      <c r="MXG108" s="139"/>
      <c r="MXH108" s="143"/>
      <c r="MXI108" s="163"/>
      <c r="MXJ108" s="139"/>
      <c r="MXK108" s="143"/>
      <c r="MXL108" s="163"/>
      <c r="MXM108" s="139"/>
      <c r="MXN108" s="143"/>
      <c r="MXO108" s="163"/>
      <c r="MXP108" s="191"/>
      <c r="MXQ108" s="164"/>
      <c r="MXR108" s="163"/>
      <c r="MXT108" s="165"/>
      <c r="MXV108" s="139"/>
      <c r="MXX108" s="190"/>
      <c r="MXY108" s="141"/>
      <c r="MXZ108" s="139"/>
      <c r="MYA108" s="163"/>
      <c r="MYB108" s="163"/>
      <c r="MYC108" s="139"/>
      <c r="MYD108" s="143"/>
      <c r="MYE108" s="163"/>
      <c r="MYF108" s="139"/>
      <c r="MYG108" s="143"/>
      <c r="MYH108" s="163"/>
      <c r="MYI108" s="139"/>
      <c r="MYJ108" s="143"/>
      <c r="MYK108" s="163"/>
      <c r="MYL108" s="139"/>
      <c r="MYM108" s="143"/>
      <c r="MYN108" s="163"/>
      <c r="MYO108" s="191"/>
      <c r="MYP108" s="164"/>
      <c r="MYQ108" s="163"/>
      <c r="MYS108" s="165"/>
      <c r="MYU108" s="139"/>
      <c r="MYW108" s="190"/>
      <c r="MYX108" s="141"/>
      <c r="MYY108" s="139"/>
      <c r="MYZ108" s="163"/>
      <c r="MZA108" s="163"/>
      <c r="MZB108" s="139"/>
      <c r="MZC108" s="143"/>
      <c r="MZD108" s="163"/>
      <c r="MZE108" s="139"/>
      <c r="MZF108" s="143"/>
      <c r="MZG108" s="163"/>
      <c r="MZH108" s="139"/>
      <c r="MZI108" s="143"/>
      <c r="MZJ108" s="163"/>
      <c r="MZK108" s="139"/>
      <c r="MZL108" s="143"/>
      <c r="MZM108" s="163"/>
      <c r="MZN108" s="191"/>
      <c r="MZO108" s="164"/>
      <c r="MZP108" s="163"/>
      <c r="MZR108" s="165"/>
      <c r="MZT108" s="139"/>
      <c r="MZV108" s="190"/>
      <c r="MZW108" s="141"/>
      <c r="MZX108" s="139"/>
      <c r="MZY108" s="163"/>
      <c r="MZZ108" s="163"/>
      <c r="NAA108" s="139"/>
      <c r="NAB108" s="143"/>
      <c r="NAC108" s="163"/>
      <c r="NAD108" s="139"/>
      <c r="NAE108" s="143"/>
      <c r="NAF108" s="163"/>
      <c r="NAG108" s="139"/>
      <c r="NAH108" s="143"/>
      <c r="NAI108" s="163"/>
      <c r="NAJ108" s="139"/>
      <c r="NAK108" s="143"/>
      <c r="NAL108" s="163"/>
      <c r="NAM108" s="191"/>
      <c r="NAN108" s="164"/>
      <c r="NAO108" s="163"/>
      <c r="NAQ108" s="165"/>
      <c r="NAS108" s="139"/>
      <c r="NAU108" s="190"/>
      <c r="NAV108" s="141"/>
      <c r="NAW108" s="139"/>
      <c r="NAX108" s="163"/>
      <c r="NAY108" s="163"/>
      <c r="NAZ108" s="139"/>
      <c r="NBA108" s="143"/>
      <c r="NBB108" s="163"/>
      <c r="NBC108" s="139"/>
      <c r="NBD108" s="143"/>
      <c r="NBE108" s="163"/>
      <c r="NBF108" s="139"/>
      <c r="NBG108" s="143"/>
      <c r="NBH108" s="163"/>
      <c r="NBI108" s="139"/>
      <c r="NBJ108" s="143"/>
      <c r="NBK108" s="163"/>
      <c r="NBL108" s="191"/>
      <c r="NBM108" s="164"/>
      <c r="NBN108" s="163"/>
      <c r="NBP108" s="165"/>
      <c r="NBR108" s="139"/>
      <c r="NBT108" s="190"/>
      <c r="NBU108" s="141"/>
      <c r="NBV108" s="139"/>
      <c r="NBW108" s="163"/>
      <c r="NBX108" s="163"/>
      <c r="NBY108" s="139"/>
      <c r="NBZ108" s="143"/>
      <c r="NCA108" s="163"/>
      <c r="NCB108" s="139"/>
      <c r="NCC108" s="143"/>
      <c r="NCD108" s="163"/>
      <c r="NCE108" s="139"/>
      <c r="NCF108" s="143"/>
      <c r="NCG108" s="163"/>
      <c r="NCH108" s="139"/>
      <c r="NCI108" s="143"/>
      <c r="NCJ108" s="163"/>
      <c r="NCK108" s="191"/>
      <c r="NCL108" s="164"/>
      <c r="NCM108" s="163"/>
      <c r="NCO108" s="165"/>
      <c r="NCQ108" s="139"/>
      <c r="NCS108" s="190"/>
      <c r="NCT108" s="141"/>
      <c r="NCU108" s="139"/>
      <c r="NCV108" s="163"/>
      <c r="NCW108" s="163"/>
      <c r="NCX108" s="139"/>
      <c r="NCY108" s="143"/>
      <c r="NCZ108" s="163"/>
      <c r="NDA108" s="139"/>
      <c r="NDB108" s="143"/>
      <c r="NDC108" s="163"/>
      <c r="NDD108" s="139"/>
      <c r="NDE108" s="143"/>
      <c r="NDF108" s="163"/>
      <c r="NDG108" s="139"/>
      <c r="NDH108" s="143"/>
      <c r="NDI108" s="163"/>
      <c r="NDJ108" s="191"/>
      <c r="NDK108" s="164"/>
      <c r="NDL108" s="163"/>
      <c r="NDN108" s="165"/>
      <c r="NDP108" s="139"/>
      <c r="NDR108" s="190"/>
      <c r="NDS108" s="141"/>
      <c r="NDT108" s="139"/>
      <c r="NDU108" s="163"/>
      <c r="NDV108" s="163"/>
      <c r="NDW108" s="139"/>
      <c r="NDX108" s="143"/>
      <c r="NDY108" s="163"/>
      <c r="NDZ108" s="139"/>
      <c r="NEA108" s="143"/>
      <c r="NEB108" s="163"/>
      <c r="NEC108" s="139"/>
      <c r="NED108" s="143"/>
      <c r="NEE108" s="163"/>
      <c r="NEF108" s="139"/>
      <c r="NEG108" s="143"/>
      <c r="NEH108" s="163"/>
      <c r="NEI108" s="191"/>
      <c r="NEJ108" s="164"/>
      <c r="NEK108" s="163"/>
      <c r="NEM108" s="165"/>
      <c r="NEO108" s="139"/>
      <c r="NEQ108" s="190"/>
      <c r="NER108" s="141"/>
      <c r="NES108" s="139"/>
      <c r="NET108" s="163"/>
      <c r="NEU108" s="163"/>
      <c r="NEV108" s="139"/>
      <c r="NEW108" s="143"/>
      <c r="NEX108" s="163"/>
      <c r="NEY108" s="139"/>
      <c r="NEZ108" s="143"/>
      <c r="NFA108" s="163"/>
      <c r="NFB108" s="139"/>
      <c r="NFC108" s="143"/>
      <c r="NFD108" s="163"/>
      <c r="NFE108" s="139"/>
      <c r="NFF108" s="143"/>
      <c r="NFG108" s="163"/>
      <c r="NFH108" s="191"/>
      <c r="NFI108" s="164"/>
      <c r="NFJ108" s="163"/>
      <c r="NFL108" s="165"/>
      <c r="NFN108" s="139"/>
      <c r="NFP108" s="190"/>
      <c r="NFQ108" s="141"/>
      <c r="NFR108" s="139"/>
      <c r="NFS108" s="163"/>
      <c r="NFT108" s="163"/>
      <c r="NFU108" s="139"/>
      <c r="NFV108" s="143"/>
      <c r="NFW108" s="163"/>
      <c r="NFX108" s="139"/>
      <c r="NFY108" s="143"/>
      <c r="NFZ108" s="163"/>
      <c r="NGA108" s="139"/>
      <c r="NGB108" s="143"/>
      <c r="NGC108" s="163"/>
      <c r="NGD108" s="139"/>
      <c r="NGE108" s="143"/>
      <c r="NGF108" s="163"/>
      <c r="NGG108" s="191"/>
      <c r="NGH108" s="164"/>
      <c r="NGI108" s="163"/>
      <c r="NGK108" s="165"/>
      <c r="NGM108" s="139"/>
      <c r="NGO108" s="190"/>
      <c r="NGP108" s="141"/>
      <c r="NGQ108" s="139"/>
      <c r="NGR108" s="163"/>
      <c r="NGS108" s="163"/>
      <c r="NGT108" s="139"/>
      <c r="NGU108" s="143"/>
      <c r="NGV108" s="163"/>
      <c r="NGW108" s="139"/>
      <c r="NGX108" s="143"/>
      <c r="NGY108" s="163"/>
      <c r="NGZ108" s="139"/>
      <c r="NHA108" s="143"/>
      <c r="NHB108" s="163"/>
      <c r="NHC108" s="139"/>
      <c r="NHD108" s="143"/>
      <c r="NHE108" s="163"/>
      <c r="NHF108" s="191"/>
      <c r="NHG108" s="164"/>
      <c r="NHH108" s="163"/>
      <c r="NHJ108" s="165"/>
      <c r="NHL108" s="139"/>
      <c r="NHN108" s="190"/>
      <c r="NHO108" s="141"/>
      <c r="NHP108" s="139"/>
      <c r="NHQ108" s="163"/>
      <c r="NHR108" s="163"/>
      <c r="NHS108" s="139"/>
      <c r="NHT108" s="143"/>
      <c r="NHU108" s="163"/>
      <c r="NHV108" s="139"/>
      <c r="NHW108" s="143"/>
      <c r="NHX108" s="163"/>
      <c r="NHY108" s="139"/>
      <c r="NHZ108" s="143"/>
      <c r="NIA108" s="163"/>
      <c r="NIB108" s="139"/>
      <c r="NIC108" s="143"/>
      <c r="NID108" s="163"/>
      <c r="NIE108" s="191"/>
      <c r="NIF108" s="164"/>
      <c r="NIG108" s="163"/>
      <c r="NII108" s="165"/>
      <c r="NIK108" s="139"/>
      <c r="NIM108" s="190"/>
      <c r="NIN108" s="141"/>
      <c r="NIO108" s="139"/>
      <c r="NIP108" s="163"/>
      <c r="NIQ108" s="163"/>
      <c r="NIR108" s="139"/>
      <c r="NIS108" s="143"/>
      <c r="NIT108" s="163"/>
      <c r="NIU108" s="139"/>
      <c r="NIV108" s="143"/>
      <c r="NIW108" s="163"/>
      <c r="NIX108" s="139"/>
      <c r="NIY108" s="143"/>
      <c r="NIZ108" s="163"/>
      <c r="NJA108" s="139"/>
      <c r="NJB108" s="143"/>
      <c r="NJC108" s="163"/>
      <c r="NJD108" s="191"/>
      <c r="NJE108" s="164"/>
      <c r="NJF108" s="163"/>
      <c r="NJH108" s="165"/>
      <c r="NJJ108" s="139"/>
      <c r="NJL108" s="190"/>
      <c r="NJM108" s="141"/>
      <c r="NJN108" s="139"/>
      <c r="NJO108" s="163"/>
      <c r="NJP108" s="163"/>
      <c r="NJQ108" s="139"/>
      <c r="NJR108" s="143"/>
      <c r="NJS108" s="163"/>
      <c r="NJT108" s="139"/>
      <c r="NJU108" s="143"/>
      <c r="NJV108" s="163"/>
      <c r="NJW108" s="139"/>
      <c r="NJX108" s="143"/>
      <c r="NJY108" s="163"/>
      <c r="NJZ108" s="139"/>
      <c r="NKA108" s="143"/>
      <c r="NKB108" s="163"/>
      <c r="NKC108" s="191"/>
      <c r="NKD108" s="164"/>
      <c r="NKE108" s="163"/>
      <c r="NKG108" s="165"/>
      <c r="NKI108" s="139"/>
      <c r="NKK108" s="190"/>
      <c r="NKL108" s="141"/>
      <c r="NKM108" s="139"/>
      <c r="NKN108" s="163"/>
      <c r="NKO108" s="163"/>
      <c r="NKP108" s="139"/>
      <c r="NKQ108" s="143"/>
      <c r="NKR108" s="163"/>
      <c r="NKS108" s="139"/>
      <c r="NKT108" s="143"/>
      <c r="NKU108" s="163"/>
      <c r="NKV108" s="139"/>
      <c r="NKW108" s="143"/>
      <c r="NKX108" s="163"/>
      <c r="NKY108" s="139"/>
      <c r="NKZ108" s="143"/>
      <c r="NLA108" s="163"/>
      <c r="NLB108" s="191"/>
      <c r="NLC108" s="164"/>
      <c r="NLD108" s="163"/>
      <c r="NLF108" s="165"/>
      <c r="NLH108" s="139"/>
      <c r="NLJ108" s="190"/>
      <c r="NLK108" s="141"/>
      <c r="NLL108" s="139"/>
      <c r="NLM108" s="163"/>
      <c r="NLN108" s="163"/>
      <c r="NLO108" s="139"/>
      <c r="NLP108" s="143"/>
      <c r="NLQ108" s="163"/>
      <c r="NLR108" s="139"/>
      <c r="NLS108" s="143"/>
      <c r="NLT108" s="163"/>
      <c r="NLU108" s="139"/>
      <c r="NLV108" s="143"/>
      <c r="NLW108" s="163"/>
      <c r="NLX108" s="139"/>
      <c r="NLY108" s="143"/>
      <c r="NLZ108" s="163"/>
      <c r="NMA108" s="191"/>
      <c r="NMB108" s="164"/>
      <c r="NMC108" s="163"/>
      <c r="NME108" s="165"/>
      <c r="NMG108" s="139"/>
      <c r="NMI108" s="190"/>
      <c r="NMJ108" s="141"/>
      <c r="NMK108" s="139"/>
      <c r="NML108" s="163"/>
      <c r="NMM108" s="163"/>
      <c r="NMN108" s="139"/>
      <c r="NMO108" s="143"/>
      <c r="NMP108" s="163"/>
      <c r="NMQ108" s="139"/>
      <c r="NMR108" s="143"/>
      <c r="NMS108" s="163"/>
      <c r="NMT108" s="139"/>
      <c r="NMU108" s="143"/>
      <c r="NMV108" s="163"/>
      <c r="NMW108" s="139"/>
      <c r="NMX108" s="143"/>
      <c r="NMY108" s="163"/>
      <c r="NMZ108" s="191"/>
      <c r="NNA108" s="164"/>
      <c r="NNB108" s="163"/>
      <c r="NND108" s="165"/>
      <c r="NNF108" s="139"/>
      <c r="NNH108" s="190"/>
      <c r="NNI108" s="141"/>
      <c r="NNJ108" s="139"/>
      <c r="NNK108" s="163"/>
      <c r="NNL108" s="163"/>
      <c r="NNM108" s="139"/>
      <c r="NNN108" s="143"/>
      <c r="NNO108" s="163"/>
      <c r="NNP108" s="139"/>
      <c r="NNQ108" s="143"/>
      <c r="NNR108" s="163"/>
      <c r="NNS108" s="139"/>
      <c r="NNT108" s="143"/>
      <c r="NNU108" s="163"/>
      <c r="NNV108" s="139"/>
      <c r="NNW108" s="143"/>
      <c r="NNX108" s="163"/>
      <c r="NNY108" s="191"/>
      <c r="NNZ108" s="164"/>
      <c r="NOA108" s="163"/>
      <c r="NOC108" s="165"/>
      <c r="NOE108" s="139"/>
      <c r="NOG108" s="190"/>
      <c r="NOH108" s="141"/>
      <c r="NOI108" s="139"/>
      <c r="NOJ108" s="163"/>
      <c r="NOK108" s="163"/>
      <c r="NOL108" s="139"/>
      <c r="NOM108" s="143"/>
      <c r="NON108" s="163"/>
      <c r="NOO108" s="139"/>
      <c r="NOP108" s="143"/>
      <c r="NOQ108" s="163"/>
      <c r="NOR108" s="139"/>
      <c r="NOS108" s="143"/>
      <c r="NOT108" s="163"/>
      <c r="NOU108" s="139"/>
      <c r="NOV108" s="143"/>
      <c r="NOW108" s="163"/>
      <c r="NOX108" s="191"/>
      <c r="NOY108" s="164"/>
      <c r="NOZ108" s="163"/>
      <c r="NPB108" s="165"/>
      <c r="NPD108" s="139"/>
      <c r="NPF108" s="190"/>
      <c r="NPG108" s="141"/>
      <c r="NPH108" s="139"/>
      <c r="NPI108" s="163"/>
      <c r="NPJ108" s="163"/>
      <c r="NPK108" s="139"/>
      <c r="NPL108" s="143"/>
      <c r="NPM108" s="163"/>
      <c r="NPN108" s="139"/>
      <c r="NPO108" s="143"/>
      <c r="NPP108" s="163"/>
      <c r="NPQ108" s="139"/>
      <c r="NPR108" s="143"/>
      <c r="NPS108" s="163"/>
      <c r="NPT108" s="139"/>
      <c r="NPU108" s="143"/>
      <c r="NPV108" s="163"/>
      <c r="NPW108" s="191"/>
      <c r="NPX108" s="164"/>
      <c r="NPY108" s="163"/>
      <c r="NQA108" s="165"/>
      <c r="NQC108" s="139"/>
      <c r="NQE108" s="190"/>
      <c r="NQF108" s="141"/>
      <c r="NQG108" s="139"/>
      <c r="NQH108" s="163"/>
      <c r="NQI108" s="163"/>
      <c r="NQJ108" s="139"/>
      <c r="NQK108" s="143"/>
      <c r="NQL108" s="163"/>
      <c r="NQM108" s="139"/>
      <c r="NQN108" s="143"/>
      <c r="NQO108" s="163"/>
      <c r="NQP108" s="139"/>
      <c r="NQQ108" s="143"/>
      <c r="NQR108" s="163"/>
      <c r="NQS108" s="139"/>
      <c r="NQT108" s="143"/>
      <c r="NQU108" s="163"/>
      <c r="NQV108" s="191"/>
      <c r="NQW108" s="164"/>
      <c r="NQX108" s="163"/>
      <c r="NQZ108" s="165"/>
      <c r="NRB108" s="139"/>
      <c r="NRD108" s="190"/>
      <c r="NRE108" s="141"/>
      <c r="NRF108" s="139"/>
      <c r="NRG108" s="163"/>
      <c r="NRH108" s="163"/>
      <c r="NRI108" s="139"/>
      <c r="NRJ108" s="143"/>
      <c r="NRK108" s="163"/>
      <c r="NRL108" s="139"/>
      <c r="NRM108" s="143"/>
      <c r="NRN108" s="163"/>
      <c r="NRO108" s="139"/>
      <c r="NRP108" s="143"/>
      <c r="NRQ108" s="163"/>
      <c r="NRR108" s="139"/>
      <c r="NRS108" s="143"/>
      <c r="NRT108" s="163"/>
      <c r="NRU108" s="191"/>
      <c r="NRV108" s="164"/>
      <c r="NRW108" s="163"/>
      <c r="NRY108" s="165"/>
      <c r="NSA108" s="139"/>
      <c r="NSC108" s="190"/>
      <c r="NSD108" s="141"/>
      <c r="NSE108" s="139"/>
      <c r="NSF108" s="163"/>
      <c r="NSG108" s="163"/>
      <c r="NSH108" s="139"/>
      <c r="NSI108" s="143"/>
      <c r="NSJ108" s="163"/>
      <c r="NSK108" s="139"/>
      <c r="NSL108" s="143"/>
      <c r="NSM108" s="163"/>
      <c r="NSN108" s="139"/>
      <c r="NSO108" s="143"/>
      <c r="NSP108" s="163"/>
      <c r="NSQ108" s="139"/>
      <c r="NSR108" s="143"/>
      <c r="NSS108" s="163"/>
      <c r="NST108" s="191"/>
      <c r="NSU108" s="164"/>
      <c r="NSV108" s="163"/>
      <c r="NSX108" s="165"/>
      <c r="NSZ108" s="139"/>
      <c r="NTB108" s="190"/>
      <c r="NTC108" s="141"/>
      <c r="NTD108" s="139"/>
      <c r="NTE108" s="163"/>
      <c r="NTF108" s="163"/>
      <c r="NTG108" s="139"/>
      <c r="NTH108" s="143"/>
      <c r="NTI108" s="163"/>
      <c r="NTJ108" s="139"/>
      <c r="NTK108" s="143"/>
      <c r="NTL108" s="163"/>
      <c r="NTM108" s="139"/>
      <c r="NTN108" s="143"/>
      <c r="NTO108" s="163"/>
      <c r="NTP108" s="139"/>
      <c r="NTQ108" s="143"/>
      <c r="NTR108" s="163"/>
      <c r="NTS108" s="191"/>
      <c r="NTT108" s="164"/>
      <c r="NTU108" s="163"/>
      <c r="NTW108" s="165"/>
      <c r="NTY108" s="139"/>
      <c r="NUA108" s="190"/>
      <c r="NUB108" s="141"/>
      <c r="NUC108" s="139"/>
      <c r="NUD108" s="163"/>
      <c r="NUE108" s="163"/>
      <c r="NUF108" s="139"/>
      <c r="NUG108" s="143"/>
      <c r="NUH108" s="163"/>
      <c r="NUI108" s="139"/>
      <c r="NUJ108" s="143"/>
      <c r="NUK108" s="163"/>
      <c r="NUL108" s="139"/>
      <c r="NUM108" s="143"/>
      <c r="NUN108" s="163"/>
      <c r="NUO108" s="139"/>
      <c r="NUP108" s="143"/>
      <c r="NUQ108" s="163"/>
      <c r="NUR108" s="191"/>
      <c r="NUS108" s="164"/>
      <c r="NUT108" s="163"/>
      <c r="NUV108" s="165"/>
      <c r="NUX108" s="139"/>
      <c r="NUZ108" s="190"/>
      <c r="NVA108" s="141"/>
      <c r="NVB108" s="139"/>
      <c r="NVC108" s="163"/>
      <c r="NVD108" s="163"/>
      <c r="NVE108" s="139"/>
      <c r="NVF108" s="143"/>
      <c r="NVG108" s="163"/>
      <c r="NVH108" s="139"/>
      <c r="NVI108" s="143"/>
      <c r="NVJ108" s="163"/>
      <c r="NVK108" s="139"/>
      <c r="NVL108" s="143"/>
      <c r="NVM108" s="163"/>
      <c r="NVN108" s="139"/>
      <c r="NVO108" s="143"/>
      <c r="NVP108" s="163"/>
      <c r="NVQ108" s="191"/>
      <c r="NVR108" s="164"/>
      <c r="NVS108" s="163"/>
      <c r="NVU108" s="165"/>
      <c r="NVW108" s="139"/>
      <c r="NVY108" s="190"/>
      <c r="NVZ108" s="141"/>
      <c r="NWA108" s="139"/>
      <c r="NWB108" s="163"/>
      <c r="NWC108" s="163"/>
      <c r="NWD108" s="139"/>
      <c r="NWE108" s="143"/>
      <c r="NWF108" s="163"/>
      <c r="NWG108" s="139"/>
      <c r="NWH108" s="143"/>
      <c r="NWI108" s="163"/>
      <c r="NWJ108" s="139"/>
      <c r="NWK108" s="143"/>
      <c r="NWL108" s="163"/>
      <c r="NWM108" s="139"/>
      <c r="NWN108" s="143"/>
      <c r="NWO108" s="163"/>
      <c r="NWP108" s="191"/>
      <c r="NWQ108" s="164"/>
      <c r="NWR108" s="163"/>
      <c r="NWT108" s="165"/>
      <c r="NWV108" s="139"/>
      <c r="NWX108" s="190"/>
      <c r="NWY108" s="141"/>
      <c r="NWZ108" s="139"/>
      <c r="NXA108" s="163"/>
      <c r="NXB108" s="163"/>
      <c r="NXC108" s="139"/>
      <c r="NXD108" s="143"/>
      <c r="NXE108" s="163"/>
      <c r="NXF108" s="139"/>
      <c r="NXG108" s="143"/>
      <c r="NXH108" s="163"/>
      <c r="NXI108" s="139"/>
      <c r="NXJ108" s="143"/>
      <c r="NXK108" s="163"/>
      <c r="NXL108" s="139"/>
      <c r="NXM108" s="143"/>
      <c r="NXN108" s="163"/>
      <c r="NXO108" s="191"/>
      <c r="NXP108" s="164"/>
      <c r="NXQ108" s="163"/>
      <c r="NXS108" s="165"/>
      <c r="NXU108" s="139"/>
      <c r="NXW108" s="190"/>
      <c r="NXX108" s="141"/>
      <c r="NXY108" s="139"/>
      <c r="NXZ108" s="163"/>
      <c r="NYA108" s="163"/>
      <c r="NYB108" s="139"/>
      <c r="NYC108" s="143"/>
      <c r="NYD108" s="163"/>
      <c r="NYE108" s="139"/>
      <c r="NYF108" s="143"/>
      <c r="NYG108" s="163"/>
      <c r="NYH108" s="139"/>
      <c r="NYI108" s="143"/>
      <c r="NYJ108" s="163"/>
      <c r="NYK108" s="139"/>
      <c r="NYL108" s="143"/>
      <c r="NYM108" s="163"/>
      <c r="NYN108" s="191"/>
      <c r="NYO108" s="164"/>
      <c r="NYP108" s="163"/>
      <c r="NYR108" s="165"/>
      <c r="NYT108" s="139"/>
      <c r="NYV108" s="190"/>
      <c r="NYW108" s="141"/>
      <c r="NYX108" s="139"/>
      <c r="NYY108" s="163"/>
      <c r="NYZ108" s="163"/>
      <c r="NZA108" s="139"/>
      <c r="NZB108" s="143"/>
      <c r="NZC108" s="163"/>
      <c r="NZD108" s="139"/>
      <c r="NZE108" s="143"/>
      <c r="NZF108" s="163"/>
      <c r="NZG108" s="139"/>
      <c r="NZH108" s="143"/>
      <c r="NZI108" s="163"/>
      <c r="NZJ108" s="139"/>
      <c r="NZK108" s="143"/>
      <c r="NZL108" s="163"/>
      <c r="NZM108" s="191"/>
      <c r="NZN108" s="164"/>
      <c r="NZO108" s="163"/>
      <c r="NZQ108" s="165"/>
      <c r="NZS108" s="139"/>
      <c r="NZU108" s="190"/>
      <c r="NZV108" s="141"/>
      <c r="NZW108" s="139"/>
      <c r="NZX108" s="163"/>
      <c r="NZY108" s="163"/>
      <c r="NZZ108" s="139"/>
      <c r="OAA108" s="143"/>
      <c r="OAB108" s="163"/>
      <c r="OAC108" s="139"/>
      <c r="OAD108" s="143"/>
      <c r="OAE108" s="163"/>
      <c r="OAF108" s="139"/>
      <c r="OAG108" s="143"/>
      <c r="OAH108" s="163"/>
      <c r="OAI108" s="139"/>
      <c r="OAJ108" s="143"/>
      <c r="OAK108" s="163"/>
      <c r="OAL108" s="191"/>
      <c r="OAM108" s="164"/>
      <c r="OAN108" s="163"/>
      <c r="OAP108" s="165"/>
      <c r="OAR108" s="139"/>
      <c r="OAT108" s="190"/>
      <c r="OAU108" s="141"/>
      <c r="OAV108" s="139"/>
      <c r="OAW108" s="163"/>
      <c r="OAX108" s="163"/>
      <c r="OAY108" s="139"/>
      <c r="OAZ108" s="143"/>
      <c r="OBA108" s="163"/>
      <c r="OBB108" s="139"/>
      <c r="OBC108" s="143"/>
      <c r="OBD108" s="163"/>
      <c r="OBE108" s="139"/>
      <c r="OBF108" s="143"/>
      <c r="OBG108" s="163"/>
      <c r="OBH108" s="139"/>
      <c r="OBI108" s="143"/>
      <c r="OBJ108" s="163"/>
      <c r="OBK108" s="191"/>
      <c r="OBL108" s="164"/>
      <c r="OBM108" s="163"/>
      <c r="OBO108" s="165"/>
      <c r="OBQ108" s="139"/>
      <c r="OBS108" s="190"/>
      <c r="OBT108" s="141"/>
      <c r="OBU108" s="139"/>
      <c r="OBV108" s="163"/>
      <c r="OBW108" s="163"/>
      <c r="OBX108" s="139"/>
      <c r="OBY108" s="143"/>
      <c r="OBZ108" s="163"/>
      <c r="OCA108" s="139"/>
      <c r="OCB108" s="143"/>
      <c r="OCC108" s="163"/>
      <c r="OCD108" s="139"/>
      <c r="OCE108" s="143"/>
      <c r="OCF108" s="163"/>
      <c r="OCG108" s="139"/>
      <c r="OCH108" s="143"/>
      <c r="OCI108" s="163"/>
      <c r="OCJ108" s="191"/>
      <c r="OCK108" s="164"/>
      <c r="OCL108" s="163"/>
      <c r="OCN108" s="165"/>
      <c r="OCP108" s="139"/>
      <c r="OCR108" s="190"/>
      <c r="OCS108" s="141"/>
      <c r="OCT108" s="139"/>
      <c r="OCU108" s="163"/>
      <c r="OCV108" s="163"/>
      <c r="OCW108" s="139"/>
      <c r="OCX108" s="143"/>
      <c r="OCY108" s="163"/>
      <c r="OCZ108" s="139"/>
      <c r="ODA108" s="143"/>
      <c r="ODB108" s="163"/>
      <c r="ODC108" s="139"/>
      <c r="ODD108" s="143"/>
      <c r="ODE108" s="163"/>
      <c r="ODF108" s="139"/>
      <c r="ODG108" s="143"/>
      <c r="ODH108" s="163"/>
      <c r="ODI108" s="191"/>
      <c r="ODJ108" s="164"/>
      <c r="ODK108" s="163"/>
      <c r="ODM108" s="165"/>
      <c r="ODO108" s="139"/>
      <c r="ODQ108" s="190"/>
      <c r="ODR108" s="141"/>
      <c r="ODS108" s="139"/>
      <c r="ODT108" s="163"/>
      <c r="ODU108" s="163"/>
      <c r="ODV108" s="139"/>
      <c r="ODW108" s="143"/>
      <c r="ODX108" s="163"/>
      <c r="ODY108" s="139"/>
      <c r="ODZ108" s="143"/>
      <c r="OEA108" s="163"/>
      <c r="OEB108" s="139"/>
      <c r="OEC108" s="143"/>
      <c r="OED108" s="163"/>
      <c r="OEE108" s="139"/>
      <c r="OEF108" s="143"/>
      <c r="OEG108" s="163"/>
      <c r="OEH108" s="191"/>
      <c r="OEI108" s="164"/>
      <c r="OEJ108" s="163"/>
      <c r="OEL108" s="165"/>
      <c r="OEN108" s="139"/>
      <c r="OEP108" s="190"/>
      <c r="OEQ108" s="141"/>
      <c r="OER108" s="139"/>
      <c r="OES108" s="163"/>
      <c r="OET108" s="163"/>
      <c r="OEU108" s="139"/>
      <c r="OEV108" s="143"/>
      <c r="OEW108" s="163"/>
      <c r="OEX108" s="139"/>
      <c r="OEY108" s="143"/>
      <c r="OEZ108" s="163"/>
      <c r="OFA108" s="139"/>
      <c r="OFB108" s="143"/>
      <c r="OFC108" s="163"/>
      <c r="OFD108" s="139"/>
      <c r="OFE108" s="143"/>
      <c r="OFF108" s="163"/>
      <c r="OFG108" s="191"/>
      <c r="OFH108" s="164"/>
      <c r="OFI108" s="163"/>
      <c r="OFK108" s="165"/>
      <c r="OFM108" s="139"/>
      <c r="OFO108" s="190"/>
      <c r="OFP108" s="141"/>
      <c r="OFQ108" s="139"/>
      <c r="OFR108" s="163"/>
      <c r="OFS108" s="163"/>
      <c r="OFT108" s="139"/>
      <c r="OFU108" s="143"/>
      <c r="OFV108" s="163"/>
      <c r="OFW108" s="139"/>
      <c r="OFX108" s="143"/>
      <c r="OFY108" s="163"/>
      <c r="OFZ108" s="139"/>
      <c r="OGA108" s="143"/>
      <c r="OGB108" s="163"/>
      <c r="OGC108" s="139"/>
      <c r="OGD108" s="143"/>
      <c r="OGE108" s="163"/>
      <c r="OGF108" s="191"/>
      <c r="OGG108" s="164"/>
      <c r="OGH108" s="163"/>
      <c r="OGJ108" s="165"/>
      <c r="OGL108" s="139"/>
      <c r="OGN108" s="190"/>
      <c r="OGO108" s="141"/>
      <c r="OGP108" s="139"/>
      <c r="OGQ108" s="163"/>
      <c r="OGR108" s="163"/>
      <c r="OGS108" s="139"/>
      <c r="OGT108" s="143"/>
      <c r="OGU108" s="163"/>
      <c r="OGV108" s="139"/>
      <c r="OGW108" s="143"/>
      <c r="OGX108" s="163"/>
      <c r="OGY108" s="139"/>
      <c r="OGZ108" s="143"/>
      <c r="OHA108" s="163"/>
      <c r="OHB108" s="139"/>
      <c r="OHC108" s="143"/>
      <c r="OHD108" s="163"/>
      <c r="OHE108" s="191"/>
      <c r="OHF108" s="164"/>
      <c r="OHG108" s="163"/>
      <c r="OHI108" s="165"/>
      <c r="OHK108" s="139"/>
      <c r="OHM108" s="190"/>
      <c r="OHN108" s="141"/>
      <c r="OHO108" s="139"/>
      <c r="OHP108" s="163"/>
      <c r="OHQ108" s="163"/>
      <c r="OHR108" s="139"/>
      <c r="OHS108" s="143"/>
      <c r="OHT108" s="163"/>
      <c r="OHU108" s="139"/>
      <c r="OHV108" s="143"/>
      <c r="OHW108" s="163"/>
      <c r="OHX108" s="139"/>
      <c r="OHY108" s="143"/>
      <c r="OHZ108" s="163"/>
      <c r="OIA108" s="139"/>
      <c r="OIB108" s="143"/>
      <c r="OIC108" s="163"/>
      <c r="OID108" s="191"/>
      <c r="OIE108" s="164"/>
      <c r="OIF108" s="163"/>
      <c r="OIH108" s="165"/>
      <c r="OIJ108" s="139"/>
      <c r="OIL108" s="190"/>
      <c r="OIM108" s="141"/>
      <c r="OIN108" s="139"/>
      <c r="OIO108" s="163"/>
      <c r="OIP108" s="163"/>
      <c r="OIQ108" s="139"/>
      <c r="OIR108" s="143"/>
      <c r="OIS108" s="163"/>
      <c r="OIT108" s="139"/>
      <c r="OIU108" s="143"/>
      <c r="OIV108" s="163"/>
      <c r="OIW108" s="139"/>
      <c r="OIX108" s="143"/>
      <c r="OIY108" s="163"/>
      <c r="OIZ108" s="139"/>
      <c r="OJA108" s="143"/>
      <c r="OJB108" s="163"/>
      <c r="OJC108" s="191"/>
      <c r="OJD108" s="164"/>
      <c r="OJE108" s="163"/>
      <c r="OJG108" s="165"/>
      <c r="OJI108" s="139"/>
      <c r="OJK108" s="190"/>
      <c r="OJL108" s="141"/>
      <c r="OJM108" s="139"/>
      <c r="OJN108" s="163"/>
      <c r="OJO108" s="163"/>
      <c r="OJP108" s="139"/>
      <c r="OJQ108" s="143"/>
      <c r="OJR108" s="163"/>
      <c r="OJS108" s="139"/>
      <c r="OJT108" s="143"/>
      <c r="OJU108" s="163"/>
      <c r="OJV108" s="139"/>
      <c r="OJW108" s="143"/>
      <c r="OJX108" s="163"/>
      <c r="OJY108" s="139"/>
      <c r="OJZ108" s="143"/>
      <c r="OKA108" s="163"/>
      <c r="OKB108" s="191"/>
      <c r="OKC108" s="164"/>
      <c r="OKD108" s="163"/>
      <c r="OKF108" s="165"/>
      <c r="OKH108" s="139"/>
      <c r="OKJ108" s="190"/>
      <c r="OKK108" s="141"/>
      <c r="OKL108" s="139"/>
      <c r="OKM108" s="163"/>
      <c r="OKN108" s="163"/>
      <c r="OKO108" s="139"/>
      <c r="OKP108" s="143"/>
      <c r="OKQ108" s="163"/>
      <c r="OKR108" s="139"/>
      <c r="OKS108" s="143"/>
      <c r="OKT108" s="163"/>
      <c r="OKU108" s="139"/>
      <c r="OKV108" s="143"/>
      <c r="OKW108" s="163"/>
      <c r="OKX108" s="139"/>
      <c r="OKY108" s="143"/>
      <c r="OKZ108" s="163"/>
      <c r="OLA108" s="191"/>
      <c r="OLB108" s="164"/>
      <c r="OLC108" s="163"/>
      <c r="OLE108" s="165"/>
      <c r="OLG108" s="139"/>
      <c r="OLI108" s="190"/>
      <c r="OLJ108" s="141"/>
      <c r="OLK108" s="139"/>
      <c r="OLL108" s="163"/>
      <c r="OLM108" s="163"/>
      <c r="OLN108" s="139"/>
      <c r="OLO108" s="143"/>
      <c r="OLP108" s="163"/>
      <c r="OLQ108" s="139"/>
      <c r="OLR108" s="143"/>
      <c r="OLS108" s="163"/>
      <c r="OLT108" s="139"/>
      <c r="OLU108" s="143"/>
      <c r="OLV108" s="163"/>
      <c r="OLW108" s="139"/>
      <c r="OLX108" s="143"/>
      <c r="OLY108" s="163"/>
      <c r="OLZ108" s="191"/>
      <c r="OMA108" s="164"/>
      <c r="OMB108" s="163"/>
      <c r="OMD108" s="165"/>
      <c r="OMF108" s="139"/>
      <c r="OMH108" s="190"/>
      <c r="OMI108" s="141"/>
      <c r="OMJ108" s="139"/>
      <c r="OMK108" s="163"/>
      <c r="OML108" s="163"/>
      <c r="OMM108" s="139"/>
      <c r="OMN108" s="143"/>
      <c r="OMO108" s="163"/>
      <c r="OMP108" s="139"/>
      <c r="OMQ108" s="143"/>
      <c r="OMR108" s="163"/>
      <c r="OMS108" s="139"/>
      <c r="OMT108" s="143"/>
      <c r="OMU108" s="163"/>
      <c r="OMV108" s="139"/>
      <c r="OMW108" s="143"/>
      <c r="OMX108" s="163"/>
      <c r="OMY108" s="191"/>
      <c r="OMZ108" s="164"/>
      <c r="ONA108" s="163"/>
      <c r="ONC108" s="165"/>
      <c r="ONE108" s="139"/>
      <c r="ONG108" s="190"/>
      <c r="ONH108" s="141"/>
      <c r="ONI108" s="139"/>
      <c r="ONJ108" s="163"/>
      <c r="ONK108" s="163"/>
      <c r="ONL108" s="139"/>
      <c r="ONM108" s="143"/>
      <c r="ONN108" s="163"/>
      <c r="ONO108" s="139"/>
      <c r="ONP108" s="143"/>
      <c r="ONQ108" s="163"/>
      <c r="ONR108" s="139"/>
      <c r="ONS108" s="143"/>
      <c r="ONT108" s="163"/>
      <c r="ONU108" s="139"/>
      <c r="ONV108" s="143"/>
      <c r="ONW108" s="163"/>
      <c r="ONX108" s="191"/>
      <c r="ONY108" s="164"/>
      <c r="ONZ108" s="163"/>
      <c r="OOB108" s="165"/>
      <c r="OOD108" s="139"/>
      <c r="OOF108" s="190"/>
      <c r="OOG108" s="141"/>
      <c r="OOH108" s="139"/>
      <c r="OOI108" s="163"/>
      <c r="OOJ108" s="163"/>
      <c r="OOK108" s="139"/>
      <c r="OOL108" s="143"/>
      <c r="OOM108" s="163"/>
      <c r="OON108" s="139"/>
      <c r="OOO108" s="143"/>
      <c r="OOP108" s="163"/>
      <c r="OOQ108" s="139"/>
      <c r="OOR108" s="143"/>
      <c r="OOS108" s="163"/>
      <c r="OOT108" s="139"/>
      <c r="OOU108" s="143"/>
      <c r="OOV108" s="163"/>
      <c r="OOW108" s="191"/>
      <c r="OOX108" s="164"/>
      <c r="OOY108" s="163"/>
      <c r="OPA108" s="165"/>
      <c r="OPC108" s="139"/>
      <c r="OPE108" s="190"/>
      <c r="OPF108" s="141"/>
      <c r="OPG108" s="139"/>
      <c r="OPH108" s="163"/>
      <c r="OPI108" s="163"/>
      <c r="OPJ108" s="139"/>
      <c r="OPK108" s="143"/>
      <c r="OPL108" s="163"/>
      <c r="OPM108" s="139"/>
      <c r="OPN108" s="143"/>
      <c r="OPO108" s="163"/>
      <c r="OPP108" s="139"/>
      <c r="OPQ108" s="143"/>
      <c r="OPR108" s="163"/>
      <c r="OPS108" s="139"/>
      <c r="OPT108" s="143"/>
      <c r="OPU108" s="163"/>
      <c r="OPV108" s="191"/>
      <c r="OPW108" s="164"/>
      <c r="OPX108" s="163"/>
      <c r="OPZ108" s="165"/>
      <c r="OQB108" s="139"/>
      <c r="OQD108" s="190"/>
      <c r="OQE108" s="141"/>
      <c r="OQF108" s="139"/>
      <c r="OQG108" s="163"/>
      <c r="OQH108" s="163"/>
      <c r="OQI108" s="139"/>
      <c r="OQJ108" s="143"/>
      <c r="OQK108" s="163"/>
      <c r="OQL108" s="139"/>
      <c r="OQM108" s="143"/>
      <c r="OQN108" s="163"/>
      <c r="OQO108" s="139"/>
      <c r="OQP108" s="143"/>
      <c r="OQQ108" s="163"/>
      <c r="OQR108" s="139"/>
      <c r="OQS108" s="143"/>
      <c r="OQT108" s="163"/>
      <c r="OQU108" s="191"/>
      <c r="OQV108" s="164"/>
      <c r="OQW108" s="163"/>
      <c r="OQY108" s="165"/>
      <c r="ORA108" s="139"/>
      <c r="ORC108" s="190"/>
      <c r="ORD108" s="141"/>
      <c r="ORE108" s="139"/>
      <c r="ORF108" s="163"/>
      <c r="ORG108" s="163"/>
      <c r="ORH108" s="139"/>
      <c r="ORI108" s="143"/>
      <c r="ORJ108" s="163"/>
      <c r="ORK108" s="139"/>
      <c r="ORL108" s="143"/>
      <c r="ORM108" s="163"/>
      <c r="ORN108" s="139"/>
      <c r="ORO108" s="143"/>
      <c r="ORP108" s="163"/>
      <c r="ORQ108" s="139"/>
      <c r="ORR108" s="143"/>
      <c r="ORS108" s="163"/>
      <c r="ORT108" s="191"/>
      <c r="ORU108" s="164"/>
      <c r="ORV108" s="163"/>
      <c r="ORX108" s="165"/>
      <c r="ORZ108" s="139"/>
      <c r="OSB108" s="190"/>
      <c r="OSC108" s="141"/>
      <c r="OSD108" s="139"/>
      <c r="OSE108" s="163"/>
      <c r="OSF108" s="163"/>
      <c r="OSG108" s="139"/>
      <c r="OSH108" s="143"/>
      <c r="OSI108" s="163"/>
      <c r="OSJ108" s="139"/>
      <c r="OSK108" s="143"/>
      <c r="OSL108" s="163"/>
      <c r="OSM108" s="139"/>
      <c r="OSN108" s="143"/>
      <c r="OSO108" s="163"/>
      <c r="OSP108" s="139"/>
      <c r="OSQ108" s="143"/>
      <c r="OSR108" s="163"/>
      <c r="OSS108" s="191"/>
      <c r="OST108" s="164"/>
      <c r="OSU108" s="163"/>
      <c r="OSW108" s="165"/>
      <c r="OSY108" s="139"/>
      <c r="OTA108" s="190"/>
      <c r="OTB108" s="141"/>
      <c r="OTC108" s="139"/>
      <c r="OTD108" s="163"/>
      <c r="OTE108" s="163"/>
      <c r="OTF108" s="139"/>
      <c r="OTG108" s="143"/>
      <c r="OTH108" s="163"/>
      <c r="OTI108" s="139"/>
      <c r="OTJ108" s="143"/>
      <c r="OTK108" s="163"/>
      <c r="OTL108" s="139"/>
      <c r="OTM108" s="143"/>
      <c r="OTN108" s="163"/>
      <c r="OTO108" s="139"/>
      <c r="OTP108" s="143"/>
      <c r="OTQ108" s="163"/>
      <c r="OTR108" s="191"/>
      <c r="OTS108" s="164"/>
      <c r="OTT108" s="163"/>
      <c r="OTV108" s="165"/>
      <c r="OTX108" s="139"/>
      <c r="OTZ108" s="190"/>
      <c r="OUA108" s="141"/>
      <c r="OUB108" s="139"/>
      <c r="OUC108" s="163"/>
      <c r="OUD108" s="163"/>
      <c r="OUE108" s="139"/>
      <c r="OUF108" s="143"/>
      <c r="OUG108" s="163"/>
      <c r="OUH108" s="139"/>
      <c r="OUI108" s="143"/>
      <c r="OUJ108" s="163"/>
      <c r="OUK108" s="139"/>
      <c r="OUL108" s="143"/>
      <c r="OUM108" s="163"/>
      <c r="OUN108" s="139"/>
      <c r="OUO108" s="143"/>
      <c r="OUP108" s="163"/>
      <c r="OUQ108" s="191"/>
      <c r="OUR108" s="164"/>
      <c r="OUS108" s="163"/>
      <c r="OUU108" s="165"/>
      <c r="OUW108" s="139"/>
      <c r="OUY108" s="190"/>
      <c r="OUZ108" s="141"/>
      <c r="OVA108" s="139"/>
      <c r="OVB108" s="163"/>
      <c r="OVC108" s="163"/>
      <c r="OVD108" s="139"/>
      <c r="OVE108" s="143"/>
      <c r="OVF108" s="163"/>
      <c r="OVG108" s="139"/>
      <c r="OVH108" s="143"/>
      <c r="OVI108" s="163"/>
      <c r="OVJ108" s="139"/>
      <c r="OVK108" s="143"/>
      <c r="OVL108" s="163"/>
      <c r="OVM108" s="139"/>
      <c r="OVN108" s="143"/>
      <c r="OVO108" s="163"/>
      <c r="OVP108" s="191"/>
      <c r="OVQ108" s="164"/>
      <c r="OVR108" s="163"/>
      <c r="OVT108" s="165"/>
      <c r="OVV108" s="139"/>
      <c r="OVX108" s="190"/>
      <c r="OVY108" s="141"/>
      <c r="OVZ108" s="139"/>
      <c r="OWA108" s="163"/>
      <c r="OWB108" s="163"/>
      <c r="OWC108" s="139"/>
      <c r="OWD108" s="143"/>
      <c r="OWE108" s="163"/>
      <c r="OWF108" s="139"/>
      <c r="OWG108" s="143"/>
      <c r="OWH108" s="163"/>
      <c r="OWI108" s="139"/>
      <c r="OWJ108" s="143"/>
      <c r="OWK108" s="163"/>
      <c r="OWL108" s="139"/>
      <c r="OWM108" s="143"/>
      <c r="OWN108" s="163"/>
      <c r="OWO108" s="191"/>
      <c r="OWP108" s="164"/>
      <c r="OWQ108" s="163"/>
      <c r="OWS108" s="165"/>
      <c r="OWU108" s="139"/>
      <c r="OWW108" s="190"/>
      <c r="OWX108" s="141"/>
      <c r="OWY108" s="139"/>
      <c r="OWZ108" s="163"/>
      <c r="OXA108" s="163"/>
      <c r="OXB108" s="139"/>
      <c r="OXC108" s="143"/>
      <c r="OXD108" s="163"/>
      <c r="OXE108" s="139"/>
      <c r="OXF108" s="143"/>
      <c r="OXG108" s="163"/>
      <c r="OXH108" s="139"/>
      <c r="OXI108" s="143"/>
      <c r="OXJ108" s="163"/>
      <c r="OXK108" s="139"/>
      <c r="OXL108" s="143"/>
      <c r="OXM108" s="163"/>
      <c r="OXN108" s="191"/>
      <c r="OXO108" s="164"/>
      <c r="OXP108" s="163"/>
      <c r="OXR108" s="165"/>
      <c r="OXT108" s="139"/>
      <c r="OXV108" s="190"/>
      <c r="OXW108" s="141"/>
      <c r="OXX108" s="139"/>
      <c r="OXY108" s="163"/>
      <c r="OXZ108" s="163"/>
      <c r="OYA108" s="139"/>
      <c r="OYB108" s="143"/>
      <c r="OYC108" s="163"/>
      <c r="OYD108" s="139"/>
      <c r="OYE108" s="143"/>
      <c r="OYF108" s="163"/>
      <c r="OYG108" s="139"/>
      <c r="OYH108" s="143"/>
      <c r="OYI108" s="163"/>
      <c r="OYJ108" s="139"/>
      <c r="OYK108" s="143"/>
      <c r="OYL108" s="163"/>
      <c r="OYM108" s="191"/>
      <c r="OYN108" s="164"/>
      <c r="OYO108" s="163"/>
      <c r="OYQ108" s="165"/>
      <c r="OYS108" s="139"/>
      <c r="OYU108" s="190"/>
      <c r="OYV108" s="141"/>
      <c r="OYW108" s="139"/>
      <c r="OYX108" s="163"/>
      <c r="OYY108" s="163"/>
      <c r="OYZ108" s="139"/>
      <c r="OZA108" s="143"/>
      <c r="OZB108" s="163"/>
      <c r="OZC108" s="139"/>
      <c r="OZD108" s="143"/>
      <c r="OZE108" s="163"/>
      <c r="OZF108" s="139"/>
      <c r="OZG108" s="143"/>
      <c r="OZH108" s="163"/>
      <c r="OZI108" s="139"/>
      <c r="OZJ108" s="143"/>
      <c r="OZK108" s="163"/>
      <c r="OZL108" s="191"/>
      <c r="OZM108" s="164"/>
      <c r="OZN108" s="163"/>
      <c r="OZP108" s="165"/>
      <c r="OZR108" s="139"/>
      <c r="OZT108" s="190"/>
      <c r="OZU108" s="141"/>
      <c r="OZV108" s="139"/>
      <c r="OZW108" s="163"/>
      <c r="OZX108" s="163"/>
      <c r="OZY108" s="139"/>
      <c r="OZZ108" s="143"/>
      <c r="PAA108" s="163"/>
      <c r="PAB108" s="139"/>
      <c r="PAC108" s="143"/>
      <c r="PAD108" s="163"/>
      <c r="PAE108" s="139"/>
      <c r="PAF108" s="143"/>
      <c r="PAG108" s="163"/>
      <c r="PAH108" s="139"/>
      <c r="PAI108" s="143"/>
      <c r="PAJ108" s="163"/>
      <c r="PAK108" s="191"/>
      <c r="PAL108" s="164"/>
      <c r="PAM108" s="163"/>
      <c r="PAO108" s="165"/>
      <c r="PAQ108" s="139"/>
      <c r="PAS108" s="190"/>
      <c r="PAT108" s="141"/>
      <c r="PAU108" s="139"/>
      <c r="PAV108" s="163"/>
      <c r="PAW108" s="163"/>
      <c r="PAX108" s="139"/>
      <c r="PAY108" s="143"/>
      <c r="PAZ108" s="163"/>
      <c r="PBA108" s="139"/>
      <c r="PBB108" s="143"/>
      <c r="PBC108" s="163"/>
      <c r="PBD108" s="139"/>
      <c r="PBE108" s="143"/>
      <c r="PBF108" s="163"/>
      <c r="PBG108" s="139"/>
      <c r="PBH108" s="143"/>
      <c r="PBI108" s="163"/>
      <c r="PBJ108" s="191"/>
      <c r="PBK108" s="164"/>
      <c r="PBL108" s="163"/>
      <c r="PBN108" s="165"/>
      <c r="PBP108" s="139"/>
      <c r="PBR108" s="190"/>
      <c r="PBS108" s="141"/>
      <c r="PBT108" s="139"/>
      <c r="PBU108" s="163"/>
      <c r="PBV108" s="163"/>
      <c r="PBW108" s="139"/>
      <c r="PBX108" s="143"/>
      <c r="PBY108" s="163"/>
      <c r="PBZ108" s="139"/>
      <c r="PCA108" s="143"/>
      <c r="PCB108" s="163"/>
      <c r="PCC108" s="139"/>
      <c r="PCD108" s="143"/>
      <c r="PCE108" s="163"/>
      <c r="PCF108" s="139"/>
      <c r="PCG108" s="143"/>
      <c r="PCH108" s="163"/>
      <c r="PCI108" s="191"/>
      <c r="PCJ108" s="164"/>
      <c r="PCK108" s="163"/>
      <c r="PCM108" s="165"/>
      <c r="PCO108" s="139"/>
      <c r="PCQ108" s="190"/>
      <c r="PCR108" s="141"/>
      <c r="PCS108" s="139"/>
      <c r="PCT108" s="163"/>
      <c r="PCU108" s="163"/>
      <c r="PCV108" s="139"/>
      <c r="PCW108" s="143"/>
      <c r="PCX108" s="163"/>
      <c r="PCY108" s="139"/>
      <c r="PCZ108" s="143"/>
      <c r="PDA108" s="163"/>
      <c r="PDB108" s="139"/>
      <c r="PDC108" s="143"/>
      <c r="PDD108" s="163"/>
      <c r="PDE108" s="139"/>
      <c r="PDF108" s="143"/>
      <c r="PDG108" s="163"/>
      <c r="PDH108" s="191"/>
      <c r="PDI108" s="164"/>
      <c r="PDJ108" s="163"/>
      <c r="PDL108" s="165"/>
      <c r="PDN108" s="139"/>
      <c r="PDP108" s="190"/>
      <c r="PDQ108" s="141"/>
      <c r="PDR108" s="139"/>
      <c r="PDS108" s="163"/>
      <c r="PDT108" s="163"/>
      <c r="PDU108" s="139"/>
      <c r="PDV108" s="143"/>
      <c r="PDW108" s="163"/>
      <c r="PDX108" s="139"/>
      <c r="PDY108" s="143"/>
      <c r="PDZ108" s="163"/>
      <c r="PEA108" s="139"/>
      <c r="PEB108" s="143"/>
      <c r="PEC108" s="163"/>
      <c r="PED108" s="139"/>
      <c r="PEE108" s="143"/>
      <c r="PEF108" s="163"/>
      <c r="PEG108" s="191"/>
      <c r="PEH108" s="164"/>
      <c r="PEI108" s="163"/>
      <c r="PEK108" s="165"/>
      <c r="PEM108" s="139"/>
      <c r="PEO108" s="190"/>
      <c r="PEP108" s="141"/>
      <c r="PEQ108" s="139"/>
      <c r="PER108" s="163"/>
      <c r="PES108" s="163"/>
      <c r="PET108" s="139"/>
      <c r="PEU108" s="143"/>
      <c r="PEV108" s="163"/>
      <c r="PEW108" s="139"/>
      <c r="PEX108" s="143"/>
      <c r="PEY108" s="163"/>
      <c r="PEZ108" s="139"/>
      <c r="PFA108" s="143"/>
      <c r="PFB108" s="163"/>
      <c r="PFC108" s="139"/>
      <c r="PFD108" s="143"/>
      <c r="PFE108" s="163"/>
      <c r="PFF108" s="191"/>
      <c r="PFG108" s="164"/>
      <c r="PFH108" s="163"/>
      <c r="PFJ108" s="165"/>
      <c r="PFL108" s="139"/>
      <c r="PFN108" s="190"/>
      <c r="PFO108" s="141"/>
      <c r="PFP108" s="139"/>
      <c r="PFQ108" s="163"/>
      <c r="PFR108" s="163"/>
      <c r="PFS108" s="139"/>
      <c r="PFT108" s="143"/>
      <c r="PFU108" s="163"/>
      <c r="PFV108" s="139"/>
      <c r="PFW108" s="143"/>
      <c r="PFX108" s="163"/>
      <c r="PFY108" s="139"/>
      <c r="PFZ108" s="143"/>
      <c r="PGA108" s="163"/>
      <c r="PGB108" s="139"/>
      <c r="PGC108" s="143"/>
      <c r="PGD108" s="163"/>
      <c r="PGE108" s="191"/>
      <c r="PGF108" s="164"/>
      <c r="PGG108" s="163"/>
      <c r="PGI108" s="165"/>
      <c r="PGK108" s="139"/>
      <c r="PGM108" s="190"/>
      <c r="PGN108" s="141"/>
      <c r="PGO108" s="139"/>
      <c r="PGP108" s="163"/>
      <c r="PGQ108" s="163"/>
      <c r="PGR108" s="139"/>
      <c r="PGS108" s="143"/>
      <c r="PGT108" s="163"/>
      <c r="PGU108" s="139"/>
      <c r="PGV108" s="143"/>
      <c r="PGW108" s="163"/>
      <c r="PGX108" s="139"/>
      <c r="PGY108" s="143"/>
      <c r="PGZ108" s="163"/>
      <c r="PHA108" s="139"/>
      <c r="PHB108" s="143"/>
      <c r="PHC108" s="163"/>
      <c r="PHD108" s="191"/>
      <c r="PHE108" s="164"/>
      <c r="PHF108" s="163"/>
      <c r="PHH108" s="165"/>
      <c r="PHJ108" s="139"/>
      <c r="PHL108" s="190"/>
      <c r="PHM108" s="141"/>
      <c r="PHN108" s="139"/>
      <c r="PHO108" s="163"/>
      <c r="PHP108" s="163"/>
      <c r="PHQ108" s="139"/>
      <c r="PHR108" s="143"/>
      <c r="PHS108" s="163"/>
      <c r="PHT108" s="139"/>
      <c r="PHU108" s="143"/>
      <c r="PHV108" s="163"/>
      <c r="PHW108" s="139"/>
      <c r="PHX108" s="143"/>
      <c r="PHY108" s="163"/>
      <c r="PHZ108" s="139"/>
      <c r="PIA108" s="143"/>
      <c r="PIB108" s="163"/>
      <c r="PIC108" s="191"/>
      <c r="PID108" s="164"/>
      <c r="PIE108" s="163"/>
      <c r="PIG108" s="165"/>
      <c r="PII108" s="139"/>
      <c r="PIK108" s="190"/>
      <c r="PIL108" s="141"/>
      <c r="PIM108" s="139"/>
      <c r="PIN108" s="163"/>
      <c r="PIO108" s="163"/>
      <c r="PIP108" s="139"/>
      <c r="PIQ108" s="143"/>
      <c r="PIR108" s="163"/>
      <c r="PIS108" s="139"/>
      <c r="PIT108" s="143"/>
      <c r="PIU108" s="163"/>
      <c r="PIV108" s="139"/>
      <c r="PIW108" s="143"/>
      <c r="PIX108" s="163"/>
      <c r="PIY108" s="139"/>
      <c r="PIZ108" s="143"/>
      <c r="PJA108" s="163"/>
      <c r="PJB108" s="191"/>
      <c r="PJC108" s="164"/>
      <c r="PJD108" s="163"/>
      <c r="PJF108" s="165"/>
      <c r="PJH108" s="139"/>
      <c r="PJJ108" s="190"/>
      <c r="PJK108" s="141"/>
      <c r="PJL108" s="139"/>
      <c r="PJM108" s="163"/>
      <c r="PJN108" s="163"/>
      <c r="PJO108" s="139"/>
      <c r="PJP108" s="143"/>
      <c r="PJQ108" s="163"/>
      <c r="PJR108" s="139"/>
      <c r="PJS108" s="143"/>
      <c r="PJT108" s="163"/>
      <c r="PJU108" s="139"/>
      <c r="PJV108" s="143"/>
      <c r="PJW108" s="163"/>
      <c r="PJX108" s="139"/>
      <c r="PJY108" s="143"/>
      <c r="PJZ108" s="163"/>
      <c r="PKA108" s="191"/>
      <c r="PKB108" s="164"/>
      <c r="PKC108" s="163"/>
      <c r="PKE108" s="165"/>
      <c r="PKG108" s="139"/>
      <c r="PKI108" s="190"/>
      <c r="PKJ108" s="141"/>
      <c r="PKK108" s="139"/>
      <c r="PKL108" s="163"/>
      <c r="PKM108" s="163"/>
      <c r="PKN108" s="139"/>
      <c r="PKO108" s="143"/>
      <c r="PKP108" s="163"/>
      <c r="PKQ108" s="139"/>
      <c r="PKR108" s="143"/>
      <c r="PKS108" s="163"/>
      <c r="PKT108" s="139"/>
      <c r="PKU108" s="143"/>
      <c r="PKV108" s="163"/>
      <c r="PKW108" s="139"/>
      <c r="PKX108" s="143"/>
      <c r="PKY108" s="163"/>
      <c r="PKZ108" s="191"/>
      <c r="PLA108" s="164"/>
      <c r="PLB108" s="163"/>
      <c r="PLD108" s="165"/>
      <c r="PLF108" s="139"/>
      <c r="PLH108" s="190"/>
      <c r="PLI108" s="141"/>
      <c r="PLJ108" s="139"/>
      <c r="PLK108" s="163"/>
      <c r="PLL108" s="163"/>
      <c r="PLM108" s="139"/>
      <c r="PLN108" s="143"/>
      <c r="PLO108" s="163"/>
      <c r="PLP108" s="139"/>
      <c r="PLQ108" s="143"/>
      <c r="PLR108" s="163"/>
      <c r="PLS108" s="139"/>
      <c r="PLT108" s="143"/>
      <c r="PLU108" s="163"/>
      <c r="PLV108" s="139"/>
      <c r="PLW108" s="143"/>
      <c r="PLX108" s="163"/>
      <c r="PLY108" s="191"/>
      <c r="PLZ108" s="164"/>
      <c r="PMA108" s="163"/>
      <c r="PMC108" s="165"/>
      <c r="PME108" s="139"/>
      <c r="PMG108" s="190"/>
      <c r="PMH108" s="141"/>
      <c r="PMI108" s="139"/>
      <c r="PMJ108" s="163"/>
      <c r="PMK108" s="163"/>
      <c r="PML108" s="139"/>
      <c r="PMM108" s="143"/>
      <c r="PMN108" s="163"/>
      <c r="PMO108" s="139"/>
      <c r="PMP108" s="143"/>
      <c r="PMQ108" s="163"/>
      <c r="PMR108" s="139"/>
      <c r="PMS108" s="143"/>
      <c r="PMT108" s="163"/>
      <c r="PMU108" s="139"/>
      <c r="PMV108" s="143"/>
      <c r="PMW108" s="163"/>
      <c r="PMX108" s="191"/>
      <c r="PMY108" s="164"/>
      <c r="PMZ108" s="163"/>
      <c r="PNB108" s="165"/>
      <c r="PND108" s="139"/>
      <c r="PNF108" s="190"/>
      <c r="PNG108" s="141"/>
      <c r="PNH108" s="139"/>
      <c r="PNI108" s="163"/>
      <c r="PNJ108" s="163"/>
      <c r="PNK108" s="139"/>
      <c r="PNL108" s="143"/>
      <c r="PNM108" s="163"/>
      <c r="PNN108" s="139"/>
      <c r="PNO108" s="143"/>
      <c r="PNP108" s="163"/>
      <c r="PNQ108" s="139"/>
      <c r="PNR108" s="143"/>
      <c r="PNS108" s="163"/>
      <c r="PNT108" s="139"/>
      <c r="PNU108" s="143"/>
      <c r="PNV108" s="163"/>
      <c r="PNW108" s="191"/>
      <c r="PNX108" s="164"/>
      <c r="PNY108" s="163"/>
      <c r="POA108" s="165"/>
      <c r="POC108" s="139"/>
      <c r="POE108" s="190"/>
      <c r="POF108" s="141"/>
      <c r="POG108" s="139"/>
      <c r="POH108" s="163"/>
      <c r="POI108" s="163"/>
      <c r="POJ108" s="139"/>
      <c r="POK108" s="143"/>
      <c r="POL108" s="163"/>
      <c r="POM108" s="139"/>
      <c r="PON108" s="143"/>
      <c r="POO108" s="163"/>
      <c r="POP108" s="139"/>
      <c r="POQ108" s="143"/>
      <c r="POR108" s="163"/>
      <c r="POS108" s="139"/>
      <c r="POT108" s="143"/>
      <c r="POU108" s="163"/>
      <c r="POV108" s="191"/>
      <c r="POW108" s="164"/>
      <c r="POX108" s="163"/>
      <c r="POZ108" s="165"/>
      <c r="PPB108" s="139"/>
      <c r="PPD108" s="190"/>
      <c r="PPE108" s="141"/>
      <c r="PPF108" s="139"/>
      <c r="PPG108" s="163"/>
      <c r="PPH108" s="163"/>
      <c r="PPI108" s="139"/>
      <c r="PPJ108" s="143"/>
      <c r="PPK108" s="163"/>
      <c r="PPL108" s="139"/>
      <c r="PPM108" s="143"/>
      <c r="PPN108" s="163"/>
      <c r="PPO108" s="139"/>
      <c r="PPP108" s="143"/>
      <c r="PPQ108" s="163"/>
      <c r="PPR108" s="139"/>
      <c r="PPS108" s="143"/>
      <c r="PPT108" s="163"/>
      <c r="PPU108" s="191"/>
      <c r="PPV108" s="164"/>
      <c r="PPW108" s="163"/>
      <c r="PPY108" s="165"/>
      <c r="PQA108" s="139"/>
      <c r="PQC108" s="190"/>
      <c r="PQD108" s="141"/>
      <c r="PQE108" s="139"/>
      <c r="PQF108" s="163"/>
      <c r="PQG108" s="163"/>
      <c r="PQH108" s="139"/>
      <c r="PQI108" s="143"/>
      <c r="PQJ108" s="163"/>
      <c r="PQK108" s="139"/>
      <c r="PQL108" s="143"/>
      <c r="PQM108" s="163"/>
      <c r="PQN108" s="139"/>
      <c r="PQO108" s="143"/>
      <c r="PQP108" s="163"/>
      <c r="PQQ108" s="139"/>
      <c r="PQR108" s="143"/>
      <c r="PQS108" s="163"/>
      <c r="PQT108" s="191"/>
      <c r="PQU108" s="164"/>
      <c r="PQV108" s="163"/>
      <c r="PQX108" s="165"/>
      <c r="PQZ108" s="139"/>
      <c r="PRB108" s="190"/>
      <c r="PRC108" s="141"/>
      <c r="PRD108" s="139"/>
      <c r="PRE108" s="163"/>
      <c r="PRF108" s="163"/>
      <c r="PRG108" s="139"/>
      <c r="PRH108" s="143"/>
      <c r="PRI108" s="163"/>
      <c r="PRJ108" s="139"/>
      <c r="PRK108" s="143"/>
      <c r="PRL108" s="163"/>
      <c r="PRM108" s="139"/>
      <c r="PRN108" s="143"/>
      <c r="PRO108" s="163"/>
      <c r="PRP108" s="139"/>
      <c r="PRQ108" s="143"/>
      <c r="PRR108" s="163"/>
      <c r="PRS108" s="191"/>
      <c r="PRT108" s="164"/>
      <c r="PRU108" s="163"/>
      <c r="PRW108" s="165"/>
      <c r="PRY108" s="139"/>
      <c r="PSA108" s="190"/>
      <c r="PSB108" s="141"/>
      <c r="PSC108" s="139"/>
      <c r="PSD108" s="163"/>
      <c r="PSE108" s="163"/>
      <c r="PSF108" s="139"/>
      <c r="PSG108" s="143"/>
      <c r="PSH108" s="163"/>
      <c r="PSI108" s="139"/>
      <c r="PSJ108" s="143"/>
      <c r="PSK108" s="163"/>
      <c r="PSL108" s="139"/>
      <c r="PSM108" s="143"/>
      <c r="PSN108" s="163"/>
      <c r="PSO108" s="139"/>
      <c r="PSP108" s="143"/>
      <c r="PSQ108" s="163"/>
      <c r="PSR108" s="191"/>
      <c r="PSS108" s="164"/>
      <c r="PST108" s="163"/>
      <c r="PSV108" s="165"/>
      <c r="PSX108" s="139"/>
      <c r="PSZ108" s="190"/>
      <c r="PTA108" s="141"/>
      <c r="PTB108" s="139"/>
      <c r="PTC108" s="163"/>
      <c r="PTD108" s="163"/>
      <c r="PTE108" s="139"/>
      <c r="PTF108" s="143"/>
      <c r="PTG108" s="163"/>
      <c r="PTH108" s="139"/>
      <c r="PTI108" s="143"/>
      <c r="PTJ108" s="163"/>
      <c r="PTK108" s="139"/>
      <c r="PTL108" s="143"/>
      <c r="PTM108" s="163"/>
      <c r="PTN108" s="139"/>
      <c r="PTO108" s="143"/>
      <c r="PTP108" s="163"/>
      <c r="PTQ108" s="191"/>
      <c r="PTR108" s="164"/>
      <c r="PTS108" s="163"/>
      <c r="PTU108" s="165"/>
      <c r="PTW108" s="139"/>
      <c r="PTY108" s="190"/>
      <c r="PTZ108" s="141"/>
      <c r="PUA108" s="139"/>
      <c r="PUB108" s="163"/>
      <c r="PUC108" s="163"/>
      <c r="PUD108" s="139"/>
      <c r="PUE108" s="143"/>
      <c r="PUF108" s="163"/>
      <c r="PUG108" s="139"/>
      <c r="PUH108" s="143"/>
      <c r="PUI108" s="163"/>
      <c r="PUJ108" s="139"/>
      <c r="PUK108" s="143"/>
      <c r="PUL108" s="163"/>
      <c r="PUM108" s="139"/>
      <c r="PUN108" s="143"/>
      <c r="PUO108" s="163"/>
      <c r="PUP108" s="191"/>
      <c r="PUQ108" s="164"/>
      <c r="PUR108" s="163"/>
      <c r="PUT108" s="165"/>
      <c r="PUV108" s="139"/>
      <c r="PUX108" s="190"/>
      <c r="PUY108" s="141"/>
      <c r="PUZ108" s="139"/>
      <c r="PVA108" s="163"/>
      <c r="PVB108" s="163"/>
      <c r="PVC108" s="139"/>
      <c r="PVD108" s="143"/>
      <c r="PVE108" s="163"/>
      <c r="PVF108" s="139"/>
      <c r="PVG108" s="143"/>
      <c r="PVH108" s="163"/>
      <c r="PVI108" s="139"/>
      <c r="PVJ108" s="143"/>
      <c r="PVK108" s="163"/>
      <c r="PVL108" s="139"/>
      <c r="PVM108" s="143"/>
      <c r="PVN108" s="163"/>
      <c r="PVO108" s="191"/>
      <c r="PVP108" s="164"/>
      <c r="PVQ108" s="163"/>
      <c r="PVS108" s="165"/>
      <c r="PVU108" s="139"/>
      <c r="PVW108" s="190"/>
      <c r="PVX108" s="141"/>
      <c r="PVY108" s="139"/>
      <c r="PVZ108" s="163"/>
      <c r="PWA108" s="163"/>
      <c r="PWB108" s="139"/>
      <c r="PWC108" s="143"/>
      <c r="PWD108" s="163"/>
      <c r="PWE108" s="139"/>
      <c r="PWF108" s="143"/>
      <c r="PWG108" s="163"/>
      <c r="PWH108" s="139"/>
      <c r="PWI108" s="143"/>
      <c r="PWJ108" s="163"/>
      <c r="PWK108" s="139"/>
      <c r="PWL108" s="143"/>
      <c r="PWM108" s="163"/>
      <c r="PWN108" s="191"/>
      <c r="PWO108" s="164"/>
      <c r="PWP108" s="163"/>
      <c r="PWR108" s="165"/>
      <c r="PWT108" s="139"/>
      <c r="PWV108" s="190"/>
      <c r="PWW108" s="141"/>
      <c r="PWX108" s="139"/>
      <c r="PWY108" s="163"/>
      <c r="PWZ108" s="163"/>
      <c r="PXA108" s="139"/>
      <c r="PXB108" s="143"/>
      <c r="PXC108" s="163"/>
      <c r="PXD108" s="139"/>
      <c r="PXE108" s="143"/>
      <c r="PXF108" s="163"/>
      <c r="PXG108" s="139"/>
      <c r="PXH108" s="143"/>
      <c r="PXI108" s="163"/>
      <c r="PXJ108" s="139"/>
      <c r="PXK108" s="143"/>
      <c r="PXL108" s="163"/>
      <c r="PXM108" s="191"/>
      <c r="PXN108" s="164"/>
      <c r="PXO108" s="163"/>
      <c r="PXQ108" s="165"/>
      <c r="PXS108" s="139"/>
      <c r="PXU108" s="190"/>
      <c r="PXV108" s="141"/>
      <c r="PXW108" s="139"/>
      <c r="PXX108" s="163"/>
      <c r="PXY108" s="163"/>
      <c r="PXZ108" s="139"/>
      <c r="PYA108" s="143"/>
      <c r="PYB108" s="163"/>
      <c r="PYC108" s="139"/>
      <c r="PYD108" s="143"/>
      <c r="PYE108" s="163"/>
      <c r="PYF108" s="139"/>
      <c r="PYG108" s="143"/>
      <c r="PYH108" s="163"/>
      <c r="PYI108" s="139"/>
      <c r="PYJ108" s="143"/>
      <c r="PYK108" s="163"/>
      <c r="PYL108" s="191"/>
      <c r="PYM108" s="164"/>
      <c r="PYN108" s="163"/>
      <c r="PYP108" s="165"/>
      <c r="PYR108" s="139"/>
      <c r="PYT108" s="190"/>
      <c r="PYU108" s="141"/>
      <c r="PYV108" s="139"/>
      <c r="PYW108" s="163"/>
      <c r="PYX108" s="163"/>
      <c r="PYY108" s="139"/>
      <c r="PYZ108" s="143"/>
      <c r="PZA108" s="163"/>
      <c r="PZB108" s="139"/>
      <c r="PZC108" s="143"/>
      <c r="PZD108" s="163"/>
      <c r="PZE108" s="139"/>
      <c r="PZF108" s="143"/>
      <c r="PZG108" s="163"/>
      <c r="PZH108" s="139"/>
      <c r="PZI108" s="143"/>
      <c r="PZJ108" s="163"/>
      <c r="PZK108" s="191"/>
      <c r="PZL108" s="164"/>
      <c r="PZM108" s="163"/>
      <c r="PZO108" s="165"/>
      <c r="PZQ108" s="139"/>
      <c r="PZS108" s="190"/>
      <c r="PZT108" s="141"/>
      <c r="PZU108" s="139"/>
      <c r="PZV108" s="163"/>
      <c r="PZW108" s="163"/>
      <c r="PZX108" s="139"/>
      <c r="PZY108" s="143"/>
      <c r="PZZ108" s="163"/>
      <c r="QAA108" s="139"/>
      <c r="QAB108" s="143"/>
      <c r="QAC108" s="163"/>
      <c r="QAD108" s="139"/>
      <c r="QAE108" s="143"/>
      <c r="QAF108" s="163"/>
      <c r="QAG108" s="139"/>
      <c r="QAH108" s="143"/>
      <c r="QAI108" s="163"/>
      <c r="QAJ108" s="191"/>
      <c r="QAK108" s="164"/>
      <c r="QAL108" s="163"/>
      <c r="QAN108" s="165"/>
      <c r="QAP108" s="139"/>
      <c r="QAR108" s="190"/>
      <c r="QAS108" s="141"/>
      <c r="QAT108" s="139"/>
      <c r="QAU108" s="163"/>
      <c r="QAV108" s="163"/>
      <c r="QAW108" s="139"/>
      <c r="QAX108" s="143"/>
      <c r="QAY108" s="163"/>
      <c r="QAZ108" s="139"/>
      <c r="QBA108" s="143"/>
      <c r="QBB108" s="163"/>
      <c r="QBC108" s="139"/>
      <c r="QBD108" s="143"/>
      <c r="QBE108" s="163"/>
      <c r="QBF108" s="139"/>
      <c r="QBG108" s="143"/>
      <c r="QBH108" s="163"/>
      <c r="QBI108" s="191"/>
      <c r="QBJ108" s="164"/>
      <c r="QBK108" s="163"/>
      <c r="QBM108" s="165"/>
      <c r="QBO108" s="139"/>
      <c r="QBQ108" s="190"/>
      <c r="QBR108" s="141"/>
      <c r="QBS108" s="139"/>
      <c r="QBT108" s="163"/>
      <c r="QBU108" s="163"/>
      <c r="QBV108" s="139"/>
      <c r="QBW108" s="143"/>
      <c r="QBX108" s="163"/>
      <c r="QBY108" s="139"/>
      <c r="QBZ108" s="143"/>
      <c r="QCA108" s="163"/>
      <c r="QCB108" s="139"/>
      <c r="QCC108" s="143"/>
      <c r="QCD108" s="163"/>
      <c r="QCE108" s="139"/>
      <c r="QCF108" s="143"/>
      <c r="QCG108" s="163"/>
      <c r="QCH108" s="191"/>
      <c r="QCI108" s="164"/>
      <c r="QCJ108" s="163"/>
      <c r="QCL108" s="165"/>
      <c r="QCN108" s="139"/>
      <c r="QCP108" s="190"/>
      <c r="QCQ108" s="141"/>
      <c r="QCR108" s="139"/>
      <c r="QCS108" s="163"/>
      <c r="QCT108" s="163"/>
      <c r="QCU108" s="139"/>
      <c r="QCV108" s="143"/>
      <c r="QCW108" s="163"/>
      <c r="QCX108" s="139"/>
      <c r="QCY108" s="143"/>
      <c r="QCZ108" s="163"/>
      <c r="QDA108" s="139"/>
      <c r="QDB108" s="143"/>
      <c r="QDC108" s="163"/>
      <c r="QDD108" s="139"/>
      <c r="QDE108" s="143"/>
      <c r="QDF108" s="163"/>
      <c r="QDG108" s="191"/>
      <c r="QDH108" s="164"/>
      <c r="QDI108" s="163"/>
      <c r="QDK108" s="165"/>
      <c r="QDM108" s="139"/>
      <c r="QDO108" s="190"/>
      <c r="QDP108" s="141"/>
      <c r="QDQ108" s="139"/>
      <c r="QDR108" s="163"/>
      <c r="QDS108" s="163"/>
      <c r="QDT108" s="139"/>
      <c r="QDU108" s="143"/>
      <c r="QDV108" s="163"/>
      <c r="QDW108" s="139"/>
      <c r="QDX108" s="143"/>
      <c r="QDY108" s="163"/>
      <c r="QDZ108" s="139"/>
      <c r="QEA108" s="143"/>
      <c r="QEB108" s="163"/>
      <c r="QEC108" s="139"/>
      <c r="QED108" s="143"/>
      <c r="QEE108" s="163"/>
      <c r="QEF108" s="191"/>
      <c r="QEG108" s="164"/>
      <c r="QEH108" s="163"/>
      <c r="QEJ108" s="165"/>
      <c r="QEL108" s="139"/>
      <c r="QEN108" s="190"/>
      <c r="QEO108" s="141"/>
      <c r="QEP108" s="139"/>
      <c r="QEQ108" s="163"/>
      <c r="QER108" s="163"/>
      <c r="QES108" s="139"/>
      <c r="QET108" s="143"/>
      <c r="QEU108" s="163"/>
      <c r="QEV108" s="139"/>
      <c r="QEW108" s="143"/>
      <c r="QEX108" s="163"/>
      <c r="QEY108" s="139"/>
      <c r="QEZ108" s="143"/>
      <c r="QFA108" s="163"/>
      <c r="QFB108" s="139"/>
      <c r="QFC108" s="143"/>
      <c r="QFD108" s="163"/>
      <c r="QFE108" s="191"/>
      <c r="QFF108" s="164"/>
      <c r="QFG108" s="163"/>
      <c r="QFI108" s="165"/>
      <c r="QFK108" s="139"/>
      <c r="QFM108" s="190"/>
      <c r="QFN108" s="141"/>
      <c r="QFO108" s="139"/>
      <c r="QFP108" s="163"/>
      <c r="QFQ108" s="163"/>
      <c r="QFR108" s="139"/>
      <c r="QFS108" s="143"/>
      <c r="QFT108" s="163"/>
      <c r="QFU108" s="139"/>
      <c r="QFV108" s="143"/>
      <c r="QFW108" s="163"/>
      <c r="QFX108" s="139"/>
      <c r="QFY108" s="143"/>
      <c r="QFZ108" s="163"/>
      <c r="QGA108" s="139"/>
      <c r="QGB108" s="143"/>
      <c r="QGC108" s="163"/>
      <c r="QGD108" s="191"/>
      <c r="QGE108" s="164"/>
      <c r="QGF108" s="163"/>
      <c r="QGH108" s="165"/>
      <c r="QGJ108" s="139"/>
      <c r="QGL108" s="190"/>
      <c r="QGM108" s="141"/>
      <c r="QGN108" s="139"/>
      <c r="QGO108" s="163"/>
      <c r="QGP108" s="163"/>
      <c r="QGQ108" s="139"/>
      <c r="QGR108" s="143"/>
      <c r="QGS108" s="163"/>
      <c r="QGT108" s="139"/>
      <c r="QGU108" s="143"/>
      <c r="QGV108" s="163"/>
      <c r="QGW108" s="139"/>
      <c r="QGX108" s="143"/>
      <c r="QGY108" s="163"/>
      <c r="QGZ108" s="139"/>
      <c r="QHA108" s="143"/>
      <c r="QHB108" s="163"/>
      <c r="QHC108" s="191"/>
      <c r="QHD108" s="164"/>
      <c r="QHE108" s="163"/>
      <c r="QHG108" s="165"/>
      <c r="QHI108" s="139"/>
      <c r="QHK108" s="190"/>
      <c r="QHL108" s="141"/>
      <c r="QHM108" s="139"/>
      <c r="QHN108" s="163"/>
      <c r="QHO108" s="163"/>
      <c r="QHP108" s="139"/>
      <c r="QHQ108" s="143"/>
      <c r="QHR108" s="163"/>
      <c r="QHS108" s="139"/>
      <c r="QHT108" s="143"/>
      <c r="QHU108" s="163"/>
      <c r="QHV108" s="139"/>
      <c r="QHW108" s="143"/>
      <c r="QHX108" s="163"/>
      <c r="QHY108" s="139"/>
      <c r="QHZ108" s="143"/>
      <c r="QIA108" s="163"/>
      <c r="QIB108" s="191"/>
      <c r="QIC108" s="164"/>
      <c r="QID108" s="163"/>
      <c r="QIF108" s="165"/>
      <c r="QIH108" s="139"/>
      <c r="QIJ108" s="190"/>
      <c r="QIK108" s="141"/>
      <c r="QIL108" s="139"/>
      <c r="QIM108" s="163"/>
      <c r="QIN108" s="163"/>
      <c r="QIO108" s="139"/>
      <c r="QIP108" s="143"/>
      <c r="QIQ108" s="163"/>
      <c r="QIR108" s="139"/>
      <c r="QIS108" s="143"/>
      <c r="QIT108" s="163"/>
      <c r="QIU108" s="139"/>
      <c r="QIV108" s="143"/>
      <c r="QIW108" s="163"/>
      <c r="QIX108" s="139"/>
      <c r="QIY108" s="143"/>
      <c r="QIZ108" s="163"/>
      <c r="QJA108" s="191"/>
      <c r="QJB108" s="164"/>
      <c r="QJC108" s="163"/>
      <c r="QJE108" s="165"/>
      <c r="QJG108" s="139"/>
      <c r="QJI108" s="190"/>
      <c r="QJJ108" s="141"/>
      <c r="QJK108" s="139"/>
      <c r="QJL108" s="163"/>
      <c r="QJM108" s="163"/>
      <c r="QJN108" s="139"/>
      <c r="QJO108" s="143"/>
      <c r="QJP108" s="163"/>
      <c r="QJQ108" s="139"/>
      <c r="QJR108" s="143"/>
      <c r="QJS108" s="163"/>
      <c r="QJT108" s="139"/>
      <c r="QJU108" s="143"/>
      <c r="QJV108" s="163"/>
      <c r="QJW108" s="139"/>
      <c r="QJX108" s="143"/>
      <c r="QJY108" s="163"/>
      <c r="QJZ108" s="191"/>
      <c r="QKA108" s="164"/>
      <c r="QKB108" s="163"/>
      <c r="QKD108" s="165"/>
      <c r="QKF108" s="139"/>
      <c r="QKH108" s="190"/>
      <c r="QKI108" s="141"/>
      <c r="QKJ108" s="139"/>
      <c r="QKK108" s="163"/>
      <c r="QKL108" s="163"/>
      <c r="QKM108" s="139"/>
      <c r="QKN108" s="143"/>
      <c r="QKO108" s="163"/>
      <c r="QKP108" s="139"/>
      <c r="QKQ108" s="143"/>
      <c r="QKR108" s="163"/>
      <c r="QKS108" s="139"/>
      <c r="QKT108" s="143"/>
      <c r="QKU108" s="163"/>
      <c r="QKV108" s="139"/>
      <c r="QKW108" s="143"/>
      <c r="QKX108" s="163"/>
      <c r="QKY108" s="191"/>
      <c r="QKZ108" s="164"/>
      <c r="QLA108" s="163"/>
      <c r="QLC108" s="165"/>
      <c r="QLE108" s="139"/>
      <c r="QLG108" s="190"/>
      <c r="QLH108" s="141"/>
      <c r="QLI108" s="139"/>
      <c r="QLJ108" s="163"/>
      <c r="QLK108" s="163"/>
      <c r="QLL108" s="139"/>
      <c r="QLM108" s="143"/>
      <c r="QLN108" s="163"/>
      <c r="QLO108" s="139"/>
      <c r="QLP108" s="143"/>
      <c r="QLQ108" s="163"/>
      <c r="QLR108" s="139"/>
      <c r="QLS108" s="143"/>
      <c r="QLT108" s="163"/>
      <c r="QLU108" s="139"/>
      <c r="QLV108" s="143"/>
      <c r="QLW108" s="163"/>
      <c r="QLX108" s="191"/>
      <c r="QLY108" s="164"/>
      <c r="QLZ108" s="163"/>
      <c r="QMB108" s="165"/>
      <c r="QMD108" s="139"/>
      <c r="QMF108" s="190"/>
      <c r="QMG108" s="141"/>
      <c r="QMH108" s="139"/>
      <c r="QMI108" s="163"/>
      <c r="QMJ108" s="163"/>
      <c r="QMK108" s="139"/>
      <c r="QML108" s="143"/>
      <c r="QMM108" s="163"/>
      <c r="QMN108" s="139"/>
      <c r="QMO108" s="143"/>
      <c r="QMP108" s="163"/>
      <c r="QMQ108" s="139"/>
      <c r="QMR108" s="143"/>
      <c r="QMS108" s="163"/>
      <c r="QMT108" s="139"/>
      <c r="QMU108" s="143"/>
      <c r="QMV108" s="163"/>
      <c r="QMW108" s="191"/>
      <c r="QMX108" s="164"/>
      <c r="QMY108" s="163"/>
      <c r="QNA108" s="165"/>
      <c r="QNC108" s="139"/>
      <c r="QNE108" s="190"/>
      <c r="QNF108" s="141"/>
      <c r="QNG108" s="139"/>
      <c r="QNH108" s="163"/>
      <c r="QNI108" s="163"/>
      <c r="QNJ108" s="139"/>
      <c r="QNK108" s="143"/>
      <c r="QNL108" s="163"/>
      <c r="QNM108" s="139"/>
      <c r="QNN108" s="143"/>
      <c r="QNO108" s="163"/>
      <c r="QNP108" s="139"/>
      <c r="QNQ108" s="143"/>
      <c r="QNR108" s="163"/>
      <c r="QNS108" s="139"/>
      <c r="QNT108" s="143"/>
      <c r="QNU108" s="163"/>
      <c r="QNV108" s="191"/>
      <c r="QNW108" s="164"/>
      <c r="QNX108" s="163"/>
      <c r="QNZ108" s="165"/>
      <c r="QOB108" s="139"/>
      <c r="QOD108" s="190"/>
      <c r="QOE108" s="141"/>
      <c r="QOF108" s="139"/>
      <c r="QOG108" s="163"/>
      <c r="QOH108" s="163"/>
      <c r="QOI108" s="139"/>
      <c r="QOJ108" s="143"/>
      <c r="QOK108" s="163"/>
      <c r="QOL108" s="139"/>
      <c r="QOM108" s="143"/>
      <c r="QON108" s="163"/>
      <c r="QOO108" s="139"/>
      <c r="QOP108" s="143"/>
      <c r="QOQ108" s="163"/>
      <c r="QOR108" s="139"/>
      <c r="QOS108" s="143"/>
      <c r="QOT108" s="163"/>
      <c r="QOU108" s="191"/>
      <c r="QOV108" s="164"/>
      <c r="QOW108" s="163"/>
      <c r="QOY108" s="165"/>
      <c r="QPA108" s="139"/>
      <c r="QPC108" s="190"/>
      <c r="QPD108" s="141"/>
      <c r="QPE108" s="139"/>
      <c r="QPF108" s="163"/>
      <c r="QPG108" s="163"/>
      <c r="QPH108" s="139"/>
      <c r="QPI108" s="143"/>
      <c r="QPJ108" s="163"/>
      <c r="QPK108" s="139"/>
      <c r="QPL108" s="143"/>
      <c r="QPM108" s="163"/>
      <c r="QPN108" s="139"/>
      <c r="QPO108" s="143"/>
      <c r="QPP108" s="163"/>
      <c r="QPQ108" s="139"/>
      <c r="QPR108" s="143"/>
      <c r="QPS108" s="163"/>
      <c r="QPT108" s="191"/>
      <c r="QPU108" s="164"/>
      <c r="QPV108" s="163"/>
      <c r="QPX108" s="165"/>
      <c r="QPZ108" s="139"/>
      <c r="QQB108" s="190"/>
      <c r="QQC108" s="141"/>
      <c r="QQD108" s="139"/>
      <c r="QQE108" s="163"/>
      <c r="QQF108" s="163"/>
      <c r="QQG108" s="139"/>
      <c r="QQH108" s="143"/>
      <c r="QQI108" s="163"/>
      <c r="QQJ108" s="139"/>
      <c r="QQK108" s="143"/>
      <c r="QQL108" s="163"/>
      <c r="QQM108" s="139"/>
      <c r="QQN108" s="143"/>
      <c r="QQO108" s="163"/>
      <c r="QQP108" s="139"/>
      <c r="QQQ108" s="143"/>
      <c r="QQR108" s="163"/>
      <c r="QQS108" s="191"/>
      <c r="QQT108" s="164"/>
      <c r="QQU108" s="163"/>
      <c r="QQW108" s="165"/>
      <c r="QQY108" s="139"/>
      <c r="QRA108" s="190"/>
      <c r="QRB108" s="141"/>
      <c r="QRC108" s="139"/>
      <c r="QRD108" s="163"/>
      <c r="QRE108" s="163"/>
      <c r="QRF108" s="139"/>
      <c r="QRG108" s="143"/>
      <c r="QRH108" s="163"/>
      <c r="QRI108" s="139"/>
      <c r="QRJ108" s="143"/>
      <c r="QRK108" s="163"/>
      <c r="QRL108" s="139"/>
      <c r="QRM108" s="143"/>
      <c r="QRN108" s="163"/>
      <c r="QRO108" s="139"/>
      <c r="QRP108" s="143"/>
      <c r="QRQ108" s="163"/>
      <c r="QRR108" s="191"/>
      <c r="QRS108" s="164"/>
      <c r="QRT108" s="163"/>
      <c r="QRV108" s="165"/>
      <c r="QRX108" s="139"/>
      <c r="QRZ108" s="190"/>
      <c r="QSA108" s="141"/>
      <c r="QSB108" s="139"/>
      <c r="QSC108" s="163"/>
      <c r="QSD108" s="163"/>
      <c r="QSE108" s="139"/>
      <c r="QSF108" s="143"/>
      <c r="QSG108" s="163"/>
      <c r="QSH108" s="139"/>
      <c r="QSI108" s="143"/>
      <c r="QSJ108" s="163"/>
      <c r="QSK108" s="139"/>
      <c r="QSL108" s="143"/>
      <c r="QSM108" s="163"/>
      <c r="QSN108" s="139"/>
      <c r="QSO108" s="143"/>
      <c r="QSP108" s="163"/>
      <c r="QSQ108" s="191"/>
      <c r="QSR108" s="164"/>
      <c r="QSS108" s="163"/>
      <c r="QSU108" s="165"/>
      <c r="QSW108" s="139"/>
      <c r="QSY108" s="190"/>
      <c r="QSZ108" s="141"/>
      <c r="QTA108" s="139"/>
      <c r="QTB108" s="163"/>
      <c r="QTC108" s="163"/>
      <c r="QTD108" s="139"/>
      <c r="QTE108" s="143"/>
      <c r="QTF108" s="163"/>
      <c r="QTG108" s="139"/>
      <c r="QTH108" s="143"/>
      <c r="QTI108" s="163"/>
      <c r="QTJ108" s="139"/>
      <c r="QTK108" s="143"/>
      <c r="QTL108" s="163"/>
      <c r="QTM108" s="139"/>
      <c r="QTN108" s="143"/>
      <c r="QTO108" s="163"/>
      <c r="QTP108" s="191"/>
      <c r="QTQ108" s="164"/>
      <c r="QTR108" s="163"/>
      <c r="QTT108" s="165"/>
      <c r="QTV108" s="139"/>
      <c r="QTX108" s="190"/>
      <c r="QTY108" s="141"/>
      <c r="QTZ108" s="139"/>
      <c r="QUA108" s="163"/>
      <c r="QUB108" s="163"/>
      <c r="QUC108" s="139"/>
      <c r="QUD108" s="143"/>
      <c r="QUE108" s="163"/>
      <c r="QUF108" s="139"/>
      <c r="QUG108" s="143"/>
      <c r="QUH108" s="163"/>
      <c r="QUI108" s="139"/>
      <c r="QUJ108" s="143"/>
      <c r="QUK108" s="163"/>
      <c r="QUL108" s="139"/>
      <c r="QUM108" s="143"/>
      <c r="QUN108" s="163"/>
      <c r="QUO108" s="191"/>
      <c r="QUP108" s="164"/>
      <c r="QUQ108" s="163"/>
      <c r="QUS108" s="165"/>
      <c r="QUU108" s="139"/>
      <c r="QUW108" s="190"/>
      <c r="QUX108" s="141"/>
      <c r="QUY108" s="139"/>
      <c r="QUZ108" s="163"/>
      <c r="QVA108" s="163"/>
      <c r="QVB108" s="139"/>
      <c r="QVC108" s="143"/>
      <c r="QVD108" s="163"/>
      <c r="QVE108" s="139"/>
      <c r="QVF108" s="143"/>
      <c r="QVG108" s="163"/>
      <c r="QVH108" s="139"/>
      <c r="QVI108" s="143"/>
      <c r="QVJ108" s="163"/>
      <c r="QVK108" s="139"/>
      <c r="QVL108" s="143"/>
      <c r="QVM108" s="163"/>
      <c r="QVN108" s="191"/>
      <c r="QVO108" s="164"/>
      <c r="QVP108" s="163"/>
      <c r="QVR108" s="165"/>
      <c r="QVT108" s="139"/>
      <c r="QVV108" s="190"/>
      <c r="QVW108" s="141"/>
      <c r="QVX108" s="139"/>
      <c r="QVY108" s="163"/>
      <c r="QVZ108" s="163"/>
      <c r="QWA108" s="139"/>
      <c r="QWB108" s="143"/>
      <c r="QWC108" s="163"/>
      <c r="QWD108" s="139"/>
      <c r="QWE108" s="143"/>
      <c r="QWF108" s="163"/>
      <c r="QWG108" s="139"/>
      <c r="QWH108" s="143"/>
      <c r="QWI108" s="163"/>
      <c r="QWJ108" s="139"/>
      <c r="QWK108" s="143"/>
      <c r="QWL108" s="163"/>
      <c r="QWM108" s="191"/>
      <c r="QWN108" s="164"/>
      <c r="QWO108" s="163"/>
      <c r="QWQ108" s="165"/>
      <c r="QWS108" s="139"/>
      <c r="QWU108" s="190"/>
      <c r="QWV108" s="141"/>
      <c r="QWW108" s="139"/>
      <c r="QWX108" s="163"/>
      <c r="QWY108" s="163"/>
      <c r="QWZ108" s="139"/>
      <c r="QXA108" s="143"/>
      <c r="QXB108" s="163"/>
      <c r="QXC108" s="139"/>
      <c r="QXD108" s="143"/>
      <c r="QXE108" s="163"/>
      <c r="QXF108" s="139"/>
      <c r="QXG108" s="143"/>
      <c r="QXH108" s="163"/>
      <c r="QXI108" s="139"/>
      <c r="QXJ108" s="143"/>
      <c r="QXK108" s="163"/>
      <c r="QXL108" s="191"/>
      <c r="QXM108" s="164"/>
      <c r="QXN108" s="163"/>
      <c r="QXP108" s="165"/>
      <c r="QXR108" s="139"/>
      <c r="QXT108" s="190"/>
      <c r="QXU108" s="141"/>
      <c r="QXV108" s="139"/>
      <c r="QXW108" s="163"/>
      <c r="QXX108" s="163"/>
      <c r="QXY108" s="139"/>
      <c r="QXZ108" s="143"/>
      <c r="QYA108" s="163"/>
      <c r="QYB108" s="139"/>
      <c r="QYC108" s="143"/>
      <c r="QYD108" s="163"/>
      <c r="QYE108" s="139"/>
      <c r="QYF108" s="143"/>
      <c r="QYG108" s="163"/>
      <c r="QYH108" s="139"/>
      <c r="QYI108" s="143"/>
      <c r="QYJ108" s="163"/>
      <c r="QYK108" s="191"/>
      <c r="QYL108" s="164"/>
      <c r="QYM108" s="163"/>
      <c r="QYO108" s="165"/>
      <c r="QYQ108" s="139"/>
      <c r="QYS108" s="190"/>
      <c r="QYT108" s="141"/>
      <c r="QYU108" s="139"/>
      <c r="QYV108" s="163"/>
      <c r="QYW108" s="163"/>
      <c r="QYX108" s="139"/>
      <c r="QYY108" s="143"/>
      <c r="QYZ108" s="163"/>
      <c r="QZA108" s="139"/>
      <c r="QZB108" s="143"/>
      <c r="QZC108" s="163"/>
      <c r="QZD108" s="139"/>
      <c r="QZE108" s="143"/>
      <c r="QZF108" s="163"/>
      <c r="QZG108" s="139"/>
      <c r="QZH108" s="143"/>
      <c r="QZI108" s="163"/>
      <c r="QZJ108" s="191"/>
      <c r="QZK108" s="164"/>
      <c r="QZL108" s="163"/>
      <c r="QZN108" s="165"/>
      <c r="QZP108" s="139"/>
      <c r="QZR108" s="190"/>
      <c r="QZS108" s="141"/>
      <c r="QZT108" s="139"/>
      <c r="QZU108" s="163"/>
      <c r="QZV108" s="163"/>
      <c r="QZW108" s="139"/>
      <c r="QZX108" s="143"/>
      <c r="QZY108" s="163"/>
      <c r="QZZ108" s="139"/>
      <c r="RAA108" s="143"/>
      <c r="RAB108" s="163"/>
      <c r="RAC108" s="139"/>
      <c r="RAD108" s="143"/>
      <c r="RAE108" s="163"/>
      <c r="RAF108" s="139"/>
      <c r="RAG108" s="143"/>
      <c r="RAH108" s="163"/>
      <c r="RAI108" s="191"/>
      <c r="RAJ108" s="164"/>
      <c r="RAK108" s="163"/>
      <c r="RAM108" s="165"/>
      <c r="RAO108" s="139"/>
      <c r="RAQ108" s="190"/>
      <c r="RAR108" s="141"/>
      <c r="RAS108" s="139"/>
      <c r="RAT108" s="163"/>
      <c r="RAU108" s="163"/>
      <c r="RAV108" s="139"/>
      <c r="RAW108" s="143"/>
      <c r="RAX108" s="163"/>
      <c r="RAY108" s="139"/>
      <c r="RAZ108" s="143"/>
      <c r="RBA108" s="163"/>
      <c r="RBB108" s="139"/>
      <c r="RBC108" s="143"/>
      <c r="RBD108" s="163"/>
      <c r="RBE108" s="139"/>
      <c r="RBF108" s="143"/>
      <c r="RBG108" s="163"/>
      <c r="RBH108" s="191"/>
      <c r="RBI108" s="164"/>
      <c r="RBJ108" s="163"/>
      <c r="RBL108" s="165"/>
      <c r="RBN108" s="139"/>
      <c r="RBP108" s="190"/>
      <c r="RBQ108" s="141"/>
      <c r="RBR108" s="139"/>
      <c r="RBS108" s="163"/>
      <c r="RBT108" s="163"/>
      <c r="RBU108" s="139"/>
      <c r="RBV108" s="143"/>
      <c r="RBW108" s="163"/>
      <c r="RBX108" s="139"/>
      <c r="RBY108" s="143"/>
      <c r="RBZ108" s="163"/>
      <c r="RCA108" s="139"/>
      <c r="RCB108" s="143"/>
      <c r="RCC108" s="163"/>
      <c r="RCD108" s="139"/>
      <c r="RCE108" s="143"/>
      <c r="RCF108" s="163"/>
      <c r="RCG108" s="191"/>
      <c r="RCH108" s="164"/>
      <c r="RCI108" s="163"/>
      <c r="RCK108" s="165"/>
      <c r="RCM108" s="139"/>
      <c r="RCO108" s="190"/>
      <c r="RCP108" s="141"/>
      <c r="RCQ108" s="139"/>
      <c r="RCR108" s="163"/>
      <c r="RCS108" s="163"/>
      <c r="RCT108" s="139"/>
      <c r="RCU108" s="143"/>
      <c r="RCV108" s="163"/>
      <c r="RCW108" s="139"/>
      <c r="RCX108" s="143"/>
      <c r="RCY108" s="163"/>
      <c r="RCZ108" s="139"/>
      <c r="RDA108" s="143"/>
      <c r="RDB108" s="163"/>
      <c r="RDC108" s="139"/>
      <c r="RDD108" s="143"/>
      <c r="RDE108" s="163"/>
      <c r="RDF108" s="191"/>
      <c r="RDG108" s="164"/>
      <c r="RDH108" s="163"/>
      <c r="RDJ108" s="165"/>
      <c r="RDL108" s="139"/>
      <c r="RDN108" s="190"/>
      <c r="RDO108" s="141"/>
      <c r="RDP108" s="139"/>
      <c r="RDQ108" s="163"/>
      <c r="RDR108" s="163"/>
      <c r="RDS108" s="139"/>
      <c r="RDT108" s="143"/>
      <c r="RDU108" s="163"/>
      <c r="RDV108" s="139"/>
      <c r="RDW108" s="143"/>
      <c r="RDX108" s="163"/>
      <c r="RDY108" s="139"/>
      <c r="RDZ108" s="143"/>
      <c r="REA108" s="163"/>
      <c r="REB108" s="139"/>
      <c r="REC108" s="143"/>
      <c r="RED108" s="163"/>
      <c r="REE108" s="191"/>
      <c r="REF108" s="164"/>
      <c r="REG108" s="163"/>
      <c r="REI108" s="165"/>
      <c r="REK108" s="139"/>
      <c r="REM108" s="190"/>
      <c r="REN108" s="141"/>
      <c r="REO108" s="139"/>
      <c r="REP108" s="163"/>
      <c r="REQ108" s="163"/>
      <c r="RER108" s="139"/>
      <c r="RES108" s="143"/>
      <c r="RET108" s="163"/>
      <c r="REU108" s="139"/>
      <c r="REV108" s="143"/>
      <c r="REW108" s="163"/>
      <c r="REX108" s="139"/>
      <c r="REY108" s="143"/>
      <c r="REZ108" s="163"/>
      <c r="RFA108" s="139"/>
      <c r="RFB108" s="143"/>
      <c r="RFC108" s="163"/>
      <c r="RFD108" s="191"/>
      <c r="RFE108" s="164"/>
      <c r="RFF108" s="163"/>
      <c r="RFH108" s="165"/>
      <c r="RFJ108" s="139"/>
      <c r="RFL108" s="190"/>
      <c r="RFM108" s="141"/>
      <c r="RFN108" s="139"/>
      <c r="RFO108" s="163"/>
      <c r="RFP108" s="163"/>
      <c r="RFQ108" s="139"/>
      <c r="RFR108" s="143"/>
      <c r="RFS108" s="163"/>
      <c r="RFT108" s="139"/>
      <c r="RFU108" s="143"/>
      <c r="RFV108" s="163"/>
      <c r="RFW108" s="139"/>
      <c r="RFX108" s="143"/>
      <c r="RFY108" s="163"/>
      <c r="RFZ108" s="139"/>
      <c r="RGA108" s="143"/>
      <c r="RGB108" s="163"/>
      <c r="RGC108" s="191"/>
      <c r="RGD108" s="164"/>
      <c r="RGE108" s="163"/>
      <c r="RGG108" s="165"/>
      <c r="RGI108" s="139"/>
      <c r="RGK108" s="190"/>
      <c r="RGL108" s="141"/>
      <c r="RGM108" s="139"/>
      <c r="RGN108" s="163"/>
      <c r="RGO108" s="163"/>
      <c r="RGP108" s="139"/>
      <c r="RGQ108" s="143"/>
      <c r="RGR108" s="163"/>
      <c r="RGS108" s="139"/>
      <c r="RGT108" s="143"/>
      <c r="RGU108" s="163"/>
      <c r="RGV108" s="139"/>
      <c r="RGW108" s="143"/>
      <c r="RGX108" s="163"/>
      <c r="RGY108" s="139"/>
      <c r="RGZ108" s="143"/>
      <c r="RHA108" s="163"/>
      <c r="RHB108" s="191"/>
      <c r="RHC108" s="164"/>
      <c r="RHD108" s="163"/>
      <c r="RHF108" s="165"/>
      <c r="RHH108" s="139"/>
      <c r="RHJ108" s="190"/>
      <c r="RHK108" s="141"/>
      <c r="RHL108" s="139"/>
      <c r="RHM108" s="163"/>
      <c r="RHN108" s="163"/>
      <c r="RHO108" s="139"/>
      <c r="RHP108" s="143"/>
      <c r="RHQ108" s="163"/>
      <c r="RHR108" s="139"/>
      <c r="RHS108" s="143"/>
      <c r="RHT108" s="163"/>
      <c r="RHU108" s="139"/>
      <c r="RHV108" s="143"/>
      <c r="RHW108" s="163"/>
      <c r="RHX108" s="139"/>
      <c r="RHY108" s="143"/>
      <c r="RHZ108" s="163"/>
      <c r="RIA108" s="191"/>
      <c r="RIB108" s="164"/>
      <c r="RIC108" s="163"/>
      <c r="RIE108" s="165"/>
      <c r="RIG108" s="139"/>
      <c r="RII108" s="190"/>
      <c r="RIJ108" s="141"/>
      <c r="RIK108" s="139"/>
      <c r="RIL108" s="163"/>
      <c r="RIM108" s="163"/>
      <c r="RIN108" s="139"/>
      <c r="RIO108" s="143"/>
      <c r="RIP108" s="163"/>
      <c r="RIQ108" s="139"/>
      <c r="RIR108" s="143"/>
      <c r="RIS108" s="163"/>
      <c r="RIT108" s="139"/>
      <c r="RIU108" s="143"/>
      <c r="RIV108" s="163"/>
      <c r="RIW108" s="139"/>
      <c r="RIX108" s="143"/>
      <c r="RIY108" s="163"/>
      <c r="RIZ108" s="191"/>
      <c r="RJA108" s="164"/>
      <c r="RJB108" s="163"/>
      <c r="RJD108" s="165"/>
      <c r="RJF108" s="139"/>
      <c r="RJH108" s="190"/>
      <c r="RJI108" s="141"/>
      <c r="RJJ108" s="139"/>
      <c r="RJK108" s="163"/>
      <c r="RJL108" s="163"/>
      <c r="RJM108" s="139"/>
      <c r="RJN108" s="143"/>
      <c r="RJO108" s="163"/>
      <c r="RJP108" s="139"/>
      <c r="RJQ108" s="143"/>
      <c r="RJR108" s="163"/>
      <c r="RJS108" s="139"/>
      <c r="RJT108" s="143"/>
      <c r="RJU108" s="163"/>
      <c r="RJV108" s="139"/>
      <c r="RJW108" s="143"/>
      <c r="RJX108" s="163"/>
      <c r="RJY108" s="191"/>
      <c r="RJZ108" s="164"/>
      <c r="RKA108" s="163"/>
      <c r="RKC108" s="165"/>
      <c r="RKE108" s="139"/>
      <c r="RKG108" s="190"/>
      <c r="RKH108" s="141"/>
      <c r="RKI108" s="139"/>
      <c r="RKJ108" s="163"/>
      <c r="RKK108" s="163"/>
      <c r="RKL108" s="139"/>
      <c r="RKM108" s="143"/>
      <c r="RKN108" s="163"/>
      <c r="RKO108" s="139"/>
      <c r="RKP108" s="143"/>
      <c r="RKQ108" s="163"/>
      <c r="RKR108" s="139"/>
      <c r="RKS108" s="143"/>
      <c r="RKT108" s="163"/>
      <c r="RKU108" s="139"/>
      <c r="RKV108" s="143"/>
      <c r="RKW108" s="163"/>
      <c r="RKX108" s="191"/>
      <c r="RKY108" s="164"/>
      <c r="RKZ108" s="163"/>
      <c r="RLB108" s="165"/>
      <c r="RLD108" s="139"/>
      <c r="RLF108" s="190"/>
      <c r="RLG108" s="141"/>
      <c r="RLH108" s="139"/>
      <c r="RLI108" s="163"/>
      <c r="RLJ108" s="163"/>
      <c r="RLK108" s="139"/>
      <c r="RLL108" s="143"/>
      <c r="RLM108" s="163"/>
      <c r="RLN108" s="139"/>
      <c r="RLO108" s="143"/>
      <c r="RLP108" s="163"/>
      <c r="RLQ108" s="139"/>
      <c r="RLR108" s="143"/>
      <c r="RLS108" s="163"/>
      <c r="RLT108" s="139"/>
      <c r="RLU108" s="143"/>
      <c r="RLV108" s="163"/>
      <c r="RLW108" s="191"/>
      <c r="RLX108" s="164"/>
      <c r="RLY108" s="163"/>
      <c r="RMA108" s="165"/>
      <c r="RMC108" s="139"/>
      <c r="RME108" s="190"/>
      <c r="RMF108" s="141"/>
      <c r="RMG108" s="139"/>
      <c r="RMH108" s="163"/>
      <c r="RMI108" s="163"/>
      <c r="RMJ108" s="139"/>
      <c r="RMK108" s="143"/>
      <c r="RML108" s="163"/>
      <c r="RMM108" s="139"/>
      <c r="RMN108" s="143"/>
      <c r="RMO108" s="163"/>
      <c r="RMP108" s="139"/>
      <c r="RMQ108" s="143"/>
      <c r="RMR108" s="163"/>
      <c r="RMS108" s="139"/>
      <c r="RMT108" s="143"/>
      <c r="RMU108" s="163"/>
      <c r="RMV108" s="191"/>
      <c r="RMW108" s="164"/>
      <c r="RMX108" s="163"/>
      <c r="RMZ108" s="165"/>
      <c r="RNB108" s="139"/>
      <c r="RND108" s="190"/>
      <c r="RNE108" s="141"/>
      <c r="RNF108" s="139"/>
      <c r="RNG108" s="163"/>
      <c r="RNH108" s="163"/>
      <c r="RNI108" s="139"/>
      <c r="RNJ108" s="143"/>
      <c r="RNK108" s="163"/>
      <c r="RNL108" s="139"/>
      <c r="RNM108" s="143"/>
      <c r="RNN108" s="163"/>
      <c r="RNO108" s="139"/>
      <c r="RNP108" s="143"/>
      <c r="RNQ108" s="163"/>
      <c r="RNR108" s="139"/>
      <c r="RNS108" s="143"/>
      <c r="RNT108" s="163"/>
      <c r="RNU108" s="191"/>
      <c r="RNV108" s="164"/>
      <c r="RNW108" s="163"/>
      <c r="RNY108" s="165"/>
      <c r="ROA108" s="139"/>
      <c r="ROC108" s="190"/>
      <c r="ROD108" s="141"/>
      <c r="ROE108" s="139"/>
      <c r="ROF108" s="163"/>
      <c r="ROG108" s="163"/>
      <c r="ROH108" s="139"/>
      <c r="ROI108" s="143"/>
      <c r="ROJ108" s="163"/>
      <c r="ROK108" s="139"/>
      <c r="ROL108" s="143"/>
      <c r="ROM108" s="163"/>
      <c r="RON108" s="139"/>
      <c r="ROO108" s="143"/>
      <c r="ROP108" s="163"/>
      <c r="ROQ108" s="139"/>
      <c r="ROR108" s="143"/>
      <c r="ROS108" s="163"/>
      <c r="ROT108" s="191"/>
      <c r="ROU108" s="164"/>
      <c r="ROV108" s="163"/>
      <c r="ROX108" s="165"/>
      <c r="ROZ108" s="139"/>
      <c r="RPB108" s="190"/>
      <c r="RPC108" s="141"/>
      <c r="RPD108" s="139"/>
      <c r="RPE108" s="163"/>
      <c r="RPF108" s="163"/>
      <c r="RPG108" s="139"/>
      <c r="RPH108" s="143"/>
      <c r="RPI108" s="163"/>
      <c r="RPJ108" s="139"/>
      <c r="RPK108" s="143"/>
      <c r="RPL108" s="163"/>
      <c r="RPM108" s="139"/>
      <c r="RPN108" s="143"/>
      <c r="RPO108" s="163"/>
      <c r="RPP108" s="139"/>
      <c r="RPQ108" s="143"/>
      <c r="RPR108" s="163"/>
      <c r="RPS108" s="191"/>
      <c r="RPT108" s="164"/>
      <c r="RPU108" s="163"/>
      <c r="RPW108" s="165"/>
      <c r="RPY108" s="139"/>
      <c r="RQA108" s="190"/>
      <c r="RQB108" s="141"/>
      <c r="RQC108" s="139"/>
      <c r="RQD108" s="163"/>
      <c r="RQE108" s="163"/>
      <c r="RQF108" s="139"/>
      <c r="RQG108" s="143"/>
      <c r="RQH108" s="163"/>
      <c r="RQI108" s="139"/>
      <c r="RQJ108" s="143"/>
      <c r="RQK108" s="163"/>
      <c r="RQL108" s="139"/>
      <c r="RQM108" s="143"/>
      <c r="RQN108" s="163"/>
      <c r="RQO108" s="139"/>
      <c r="RQP108" s="143"/>
      <c r="RQQ108" s="163"/>
      <c r="RQR108" s="191"/>
      <c r="RQS108" s="164"/>
      <c r="RQT108" s="163"/>
      <c r="RQV108" s="165"/>
      <c r="RQX108" s="139"/>
      <c r="RQZ108" s="190"/>
      <c r="RRA108" s="141"/>
      <c r="RRB108" s="139"/>
      <c r="RRC108" s="163"/>
      <c r="RRD108" s="163"/>
      <c r="RRE108" s="139"/>
      <c r="RRF108" s="143"/>
      <c r="RRG108" s="163"/>
      <c r="RRH108" s="139"/>
      <c r="RRI108" s="143"/>
      <c r="RRJ108" s="163"/>
      <c r="RRK108" s="139"/>
      <c r="RRL108" s="143"/>
      <c r="RRM108" s="163"/>
      <c r="RRN108" s="139"/>
      <c r="RRO108" s="143"/>
      <c r="RRP108" s="163"/>
      <c r="RRQ108" s="191"/>
      <c r="RRR108" s="164"/>
      <c r="RRS108" s="163"/>
      <c r="RRU108" s="165"/>
      <c r="RRW108" s="139"/>
      <c r="RRY108" s="190"/>
      <c r="RRZ108" s="141"/>
      <c r="RSA108" s="139"/>
      <c r="RSB108" s="163"/>
      <c r="RSC108" s="163"/>
      <c r="RSD108" s="139"/>
      <c r="RSE108" s="143"/>
      <c r="RSF108" s="163"/>
      <c r="RSG108" s="139"/>
      <c r="RSH108" s="143"/>
      <c r="RSI108" s="163"/>
      <c r="RSJ108" s="139"/>
      <c r="RSK108" s="143"/>
      <c r="RSL108" s="163"/>
      <c r="RSM108" s="139"/>
      <c r="RSN108" s="143"/>
      <c r="RSO108" s="163"/>
      <c r="RSP108" s="191"/>
      <c r="RSQ108" s="164"/>
      <c r="RSR108" s="163"/>
      <c r="RST108" s="165"/>
      <c r="RSV108" s="139"/>
      <c r="RSX108" s="190"/>
      <c r="RSY108" s="141"/>
      <c r="RSZ108" s="139"/>
      <c r="RTA108" s="163"/>
      <c r="RTB108" s="163"/>
      <c r="RTC108" s="139"/>
      <c r="RTD108" s="143"/>
      <c r="RTE108" s="163"/>
      <c r="RTF108" s="139"/>
      <c r="RTG108" s="143"/>
      <c r="RTH108" s="163"/>
      <c r="RTI108" s="139"/>
      <c r="RTJ108" s="143"/>
      <c r="RTK108" s="163"/>
      <c r="RTL108" s="139"/>
      <c r="RTM108" s="143"/>
      <c r="RTN108" s="163"/>
      <c r="RTO108" s="191"/>
      <c r="RTP108" s="164"/>
      <c r="RTQ108" s="163"/>
      <c r="RTS108" s="165"/>
      <c r="RTU108" s="139"/>
      <c r="RTW108" s="190"/>
      <c r="RTX108" s="141"/>
      <c r="RTY108" s="139"/>
      <c r="RTZ108" s="163"/>
      <c r="RUA108" s="163"/>
      <c r="RUB108" s="139"/>
      <c r="RUC108" s="143"/>
      <c r="RUD108" s="163"/>
      <c r="RUE108" s="139"/>
      <c r="RUF108" s="143"/>
      <c r="RUG108" s="163"/>
      <c r="RUH108" s="139"/>
      <c r="RUI108" s="143"/>
      <c r="RUJ108" s="163"/>
      <c r="RUK108" s="139"/>
      <c r="RUL108" s="143"/>
      <c r="RUM108" s="163"/>
      <c r="RUN108" s="191"/>
      <c r="RUO108" s="164"/>
      <c r="RUP108" s="163"/>
      <c r="RUR108" s="165"/>
      <c r="RUT108" s="139"/>
      <c r="RUV108" s="190"/>
      <c r="RUW108" s="141"/>
      <c r="RUX108" s="139"/>
      <c r="RUY108" s="163"/>
      <c r="RUZ108" s="163"/>
      <c r="RVA108" s="139"/>
      <c r="RVB108" s="143"/>
      <c r="RVC108" s="163"/>
      <c r="RVD108" s="139"/>
      <c r="RVE108" s="143"/>
      <c r="RVF108" s="163"/>
      <c r="RVG108" s="139"/>
      <c r="RVH108" s="143"/>
      <c r="RVI108" s="163"/>
      <c r="RVJ108" s="139"/>
      <c r="RVK108" s="143"/>
      <c r="RVL108" s="163"/>
      <c r="RVM108" s="191"/>
      <c r="RVN108" s="164"/>
      <c r="RVO108" s="163"/>
      <c r="RVQ108" s="165"/>
      <c r="RVS108" s="139"/>
      <c r="RVU108" s="190"/>
      <c r="RVV108" s="141"/>
      <c r="RVW108" s="139"/>
      <c r="RVX108" s="163"/>
      <c r="RVY108" s="163"/>
      <c r="RVZ108" s="139"/>
      <c r="RWA108" s="143"/>
      <c r="RWB108" s="163"/>
      <c r="RWC108" s="139"/>
      <c r="RWD108" s="143"/>
      <c r="RWE108" s="163"/>
      <c r="RWF108" s="139"/>
      <c r="RWG108" s="143"/>
      <c r="RWH108" s="163"/>
      <c r="RWI108" s="139"/>
      <c r="RWJ108" s="143"/>
      <c r="RWK108" s="163"/>
      <c r="RWL108" s="191"/>
      <c r="RWM108" s="164"/>
      <c r="RWN108" s="163"/>
      <c r="RWP108" s="165"/>
      <c r="RWR108" s="139"/>
      <c r="RWT108" s="190"/>
      <c r="RWU108" s="141"/>
      <c r="RWV108" s="139"/>
      <c r="RWW108" s="163"/>
      <c r="RWX108" s="163"/>
      <c r="RWY108" s="139"/>
      <c r="RWZ108" s="143"/>
      <c r="RXA108" s="163"/>
      <c r="RXB108" s="139"/>
      <c r="RXC108" s="143"/>
      <c r="RXD108" s="163"/>
      <c r="RXE108" s="139"/>
      <c r="RXF108" s="143"/>
      <c r="RXG108" s="163"/>
      <c r="RXH108" s="139"/>
      <c r="RXI108" s="143"/>
      <c r="RXJ108" s="163"/>
      <c r="RXK108" s="191"/>
      <c r="RXL108" s="164"/>
      <c r="RXM108" s="163"/>
      <c r="RXO108" s="165"/>
      <c r="RXQ108" s="139"/>
      <c r="RXS108" s="190"/>
      <c r="RXT108" s="141"/>
      <c r="RXU108" s="139"/>
      <c r="RXV108" s="163"/>
      <c r="RXW108" s="163"/>
      <c r="RXX108" s="139"/>
      <c r="RXY108" s="143"/>
      <c r="RXZ108" s="163"/>
      <c r="RYA108" s="139"/>
      <c r="RYB108" s="143"/>
      <c r="RYC108" s="163"/>
      <c r="RYD108" s="139"/>
      <c r="RYE108" s="143"/>
      <c r="RYF108" s="163"/>
      <c r="RYG108" s="139"/>
      <c r="RYH108" s="143"/>
      <c r="RYI108" s="163"/>
      <c r="RYJ108" s="191"/>
      <c r="RYK108" s="164"/>
      <c r="RYL108" s="163"/>
      <c r="RYN108" s="165"/>
      <c r="RYP108" s="139"/>
      <c r="RYR108" s="190"/>
      <c r="RYS108" s="141"/>
      <c r="RYT108" s="139"/>
      <c r="RYU108" s="163"/>
      <c r="RYV108" s="163"/>
      <c r="RYW108" s="139"/>
      <c r="RYX108" s="143"/>
      <c r="RYY108" s="163"/>
      <c r="RYZ108" s="139"/>
      <c r="RZA108" s="143"/>
      <c r="RZB108" s="163"/>
      <c r="RZC108" s="139"/>
      <c r="RZD108" s="143"/>
      <c r="RZE108" s="163"/>
      <c r="RZF108" s="139"/>
      <c r="RZG108" s="143"/>
      <c r="RZH108" s="163"/>
      <c r="RZI108" s="191"/>
      <c r="RZJ108" s="164"/>
      <c r="RZK108" s="163"/>
      <c r="RZM108" s="165"/>
      <c r="RZO108" s="139"/>
      <c r="RZQ108" s="190"/>
      <c r="RZR108" s="141"/>
      <c r="RZS108" s="139"/>
      <c r="RZT108" s="163"/>
      <c r="RZU108" s="163"/>
      <c r="RZV108" s="139"/>
      <c r="RZW108" s="143"/>
      <c r="RZX108" s="163"/>
      <c r="RZY108" s="139"/>
      <c r="RZZ108" s="143"/>
      <c r="SAA108" s="163"/>
      <c r="SAB108" s="139"/>
      <c r="SAC108" s="143"/>
      <c r="SAD108" s="163"/>
      <c r="SAE108" s="139"/>
      <c r="SAF108" s="143"/>
      <c r="SAG108" s="163"/>
      <c r="SAH108" s="191"/>
      <c r="SAI108" s="164"/>
      <c r="SAJ108" s="163"/>
      <c r="SAL108" s="165"/>
      <c r="SAN108" s="139"/>
      <c r="SAP108" s="190"/>
      <c r="SAQ108" s="141"/>
      <c r="SAR108" s="139"/>
      <c r="SAS108" s="163"/>
      <c r="SAT108" s="163"/>
      <c r="SAU108" s="139"/>
      <c r="SAV108" s="143"/>
      <c r="SAW108" s="163"/>
      <c r="SAX108" s="139"/>
      <c r="SAY108" s="143"/>
      <c r="SAZ108" s="163"/>
      <c r="SBA108" s="139"/>
      <c r="SBB108" s="143"/>
      <c r="SBC108" s="163"/>
      <c r="SBD108" s="139"/>
      <c r="SBE108" s="143"/>
      <c r="SBF108" s="163"/>
      <c r="SBG108" s="191"/>
      <c r="SBH108" s="164"/>
      <c r="SBI108" s="163"/>
      <c r="SBK108" s="165"/>
      <c r="SBM108" s="139"/>
      <c r="SBO108" s="190"/>
      <c r="SBP108" s="141"/>
      <c r="SBQ108" s="139"/>
      <c r="SBR108" s="163"/>
      <c r="SBS108" s="163"/>
      <c r="SBT108" s="139"/>
      <c r="SBU108" s="143"/>
      <c r="SBV108" s="163"/>
      <c r="SBW108" s="139"/>
      <c r="SBX108" s="143"/>
      <c r="SBY108" s="163"/>
      <c r="SBZ108" s="139"/>
      <c r="SCA108" s="143"/>
      <c r="SCB108" s="163"/>
      <c r="SCC108" s="139"/>
      <c r="SCD108" s="143"/>
      <c r="SCE108" s="163"/>
      <c r="SCF108" s="191"/>
      <c r="SCG108" s="164"/>
      <c r="SCH108" s="163"/>
      <c r="SCJ108" s="165"/>
      <c r="SCL108" s="139"/>
      <c r="SCN108" s="190"/>
      <c r="SCO108" s="141"/>
      <c r="SCP108" s="139"/>
      <c r="SCQ108" s="163"/>
      <c r="SCR108" s="163"/>
      <c r="SCS108" s="139"/>
      <c r="SCT108" s="143"/>
      <c r="SCU108" s="163"/>
      <c r="SCV108" s="139"/>
      <c r="SCW108" s="143"/>
      <c r="SCX108" s="163"/>
      <c r="SCY108" s="139"/>
      <c r="SCZ108" s="143"/>
      <c r="SDA108" s="163"/>
      <c r="SDB108" s="139"/>
      <c r="SDC108" s="143"/>
      <c r="SDD108" s="163"/>
      <c r="SDE108" s="191"/>
      <c r="SDF108" s="164"/>
      <c r="SDG108" s="163"/>
      <c r="SDI108" s="165"/>
      <c r="SDK108" s="139"/>
      <c r="SDM108" s="190"/>
      <c r="SDN108" s="141"/>
      <c r="SDO108" s="139"/>
      <c r="SDP108" s="163"/>
      <c r="SDQ108" s="163"/>
      <c r="SDR108" s="139"/>
      <c r="SDS108" s="143"/>
      <c r="SDT108" s="163"/>
      <c r="SDU108" s="139"/>
      <c r="SDV108" s="143"/>
      <c r="SDW108" s="163"/>
      <c r="SDX108" s="139"/>
      <c r="SDY108" s="143"/>
      <c r="SDZ108" s="163"/>
      <c r="SEA108" s="139"/>
      <c r="SEB108" s="143"/>
      <c r="SEC108" s="163"/>
      <c r="SED108" s="191"/>
      <c r="SEE108" s="164"/>
      <c r="SEF108" s="163"/>
      <c r="SEH108" s="165"/>
      <c r="SEJ108" s="139"/>
      <c r="SEL108" s="190"/>
      <c r="SEM108" s="141"/>
      <c r="SEN108" s="139"/>
      <c r="SEO108" s="163"/>
      <c r="SEP108" s="163"/>
      <c r="SEQ108" s="139"/>
      <c r="SER108" s="143"/>
      <c r="SES108" s="163"/>
      <c r="SET108" s="139"/>
      <c r="SEU108" s="143"/>
      <c r="SEV108" s="163"/>
      <c r="SEW108" s="139"/>
      <c r="SEX108" s="143"/>
      <c r="SEY108" s="163"/>
      <c r="SEZ108" s="139"/>
      <c r="SFA108" s="143"/>
      <c r="SFB108" s="163"/>
      <c r="SFC108" s="191"/>
      <c r="SFD108" s="164"/>
      <c r="SFE108" s="163"/>
      <c r="SFG108" s="165"/>
      <c r="SFI108" s="139"/>
      <c r="SFK108" s="190"/>
      <c r="SFL108" s="141"/>
      <c r="SFM108" s="139"/>
      <c r="SFN108" s="163"/>
      <c r="SFO108" s="163"/>
      <c r="SFP108" s="139"/>
      <c r="SFQ108" s="143"/>
      <c r="SFR108" s="163"/>
      <c r="SFS108" s="139"/>
      <c r="SFT108" s="143"/>
      <c r="SFU108" s="163"/>
      <c r="SFV108" s="139"/>
      <c r="SFW108" s="143"/>
      <c r="SFX108" s="163"/>
      <c r="SFY108" s="139"/>
      <c r="SFZ108" s="143"/>
      <c r="SGA108" s="163"/>
      <c r="SGB108" s="191"/>
      <c r="SGC108" s="164"/>
      <c r="SGD108" s="163"/>
      <c r="SGF108" s="165"/>
      <c r="SGH108" s="139"/>
      <c r="SGJ108" s="190"/>
      <c r="SGK108" s="141"/>
      <c r="SGL108" s="139"/>
      <c r="SGM108" s="163"/>
      <c r="SGN108" s="163"/>
      <c r="SGO108" s="139"/>
      <c r="SGP108" s="143"/>
      <c r="SGQ108" s="163"/>
      <c r="SGR108" s="139"/>
      <c r="SGS108" s="143"/>
      <c r="SGT108" s="163"/>
      <c r="SGU108" s="139"/>
      <c r="SGV108" s="143"/>
      <c r="SGW108" s="163"/>
      <c r="SGX108" s="139"/>
      <c r="SGY108" s="143"/>
      <c r="SGZ108" s="163"/>
      <c r="SHA108" s="191"/>
      <c r="SHB108" s="164"/>
      <c r="SHC108" s="163"/>
      <c r="SHE108" s="165"/>
      <c r="SHG108" s="139"/>
      <c r="SHI108" s="190"/>
      <c r="SHJ108" s="141"/>
      <c r="SHK108" s="139"/>
      <c r="SHL108" s="163"/>
      <c r="SHM108" s="163"/>
      <c r="SHN108" s="139"/>
      <c r="SHO108" s="143"/>
      <c r="SHP108" s="163"/>
      <c r="SHQ108" s="139"/>
      <c r="SHR108" s="143"/>
      <c r="SHS108" s="163"/>
      <c r="SHT108" s="139"/>
      <c r="SHU108" s="143"/>
      <c r="SHV108" s="163"/>
      <c r="SHW108" s="139"/>
      <c r="SHX108" s="143"/>
      <c r="SHY108" s="163"/>
      <c r="SHZ108" s="191"/>
      <c r="SIA108" s="164"/>
      <c r="SIB108" s="163"/>
      <c r="SID108" s="165"/>
      <c r="SIF108" s="139"/>
      <c r="SIH108" s="190"/>
      <c r="SII108" s="141"/>
      <c r="SIJ108" s="139"/>
      <c r="SIK108" s="163"/>
      <c r="SIL108" s="163"/>
      <c r="SIM108" s="139"/>
      <c r="SIN108" s="143"/>
      <c r="SIO108" s="163"/>
      <c r="SIP108" s="139"/>
      <c r="SIQ108" s="143"/>
      <c r="SIR108" s="163"/>
      <c r="SIS108" s="139"/>
      <c r="SIT108" s="143"/>
      <c r="SIU108" s="163"/>
      <c r="SIV108" s="139"/>
      <c r="SIW108" s="143"/>
      <c r="SIX108" s="163"/>
      <c r="SIY108" s="191"/>
      <c r="SIZ108" s="164"/>
      <c r="SJA108" s="163"/>
      <c r="SJC108" s="165"/>
      <c r="SJE108" s="139"/>
      <c r="SJG108" s="190"/>
      <c r="SJH108" s="141"/>
      <c r="SJI108" s="139"/>
      <c r="SJJ108" s="163"/>
      <c r="SJK108" s="163"/>
      <c r="SJL108" s="139"/>
      <c r="SJM108" s="143"/>
      <c r="SJN108" s="163"/>
      <c r="SJO108" s="139"/>
      <c r="SJP108" s="143"/>
      <c r="SJQ108" s="163"/>
      <c r="SJR108" s="139"/>
      <c r="SJS108" s="143"/>
      <c r="SJT108" s="163"/>
      <c r="SJU108" s="139"/>
      <c r="SJV108" s="143"/>
      <c r="SJW108" s="163"/>
      <c r="SJX108" s="191"/>
      <c r="SJY108" s="164"/>
      <c r="SJZ108" s="163"/>
      <c r="SKB108" s="165"/>
      <c r="SKD108" s="139"/>
      <c r="SKF108" s="190"/>
      <c r="SKG108" s="141"/>
      <c r="SKH108" s="139"/>
      <c r="SKI108" s="163"/>
      <c r="SKJ108" s="163"/>
      <c r="SKK108" s="139"/>
      <c r="SKL108" s="143"/>
      <c r="SKM108" s="163"/>
      <c r="SKN108" s="139"/>
      <c r="SKO108" s="143"/>
      <c r="SKP108" s="163"/>
      <c r="SKQ108" s="139"/>
      <c r="SKR108" s="143"/>
      <c r="SKS108" s="163"/>
      <c r="SKT108" s="139"/>
      <c r="SKU108" s="143"/>
      <c r="SKV108" s="163"/>
      <c r="SKW108" s="191"/>
      <c r="SKX108" s="164"/>
      <c r="SKY108" s="163"/>
      <c r="SLA108" s="165"/>
      <c r="SLC108" s="139"/>
      <c r="SLE108" s="190"/>
      <c r="SLF108" s="141"/>
      <c r="SLG108" s="139"/>
      <c r="SLH108" s="163"/>
      <c r="SLI108" s="163"/>
      <c r="SLJ108" s="139"/>
      <c r="SLK108" s="143"/>
      <c r="SLL108" s="163"/>
      <c r="SLM108" s="139"/>
      <c r="SLN108" s="143"/>
      <c r="SLO108" s="163"/>
      <c r="SLP108" s="139"/>
      <c r="SLQ108" s="143"/>
      <c r="SLR108" s="163"/>
      <c r="SLS108" s="139"/>
      <c r="SLT108" s="143"/>
      <c r="SLU108" s="163"/>
      <c r="SLV108" s="191"/>
      <c r="SLW108" s="164"/>
      <c r="SLX108" s="163"/>
      <c r="SLZ108" s="165"/>
      <c r="SMB108" s="139"/>
      <c r="SMD108" s="190"/>
      <c r="SME108" s="141"/>
      <c r="SMF108" s="139"/>
      <c r="SMG108" s="163"/>
      <c r="SMH108" s="163"/>
      <c r="SMI108" s="139"/>
      <c r="SMJ108" s="143"/>
      <c r="SMK108" s="163"/>
      <c r="SML108" s="139"/>
      <c r="SMM108" s="143"/>
      <c r="SMN108" s="163"/>
      <c r="SMO108" s="139"/>
      <c r="SMP108" s="143"/>
      <c r="SMQ108" s="163"/>
      <c r="SMR108" s="139"/>
      <c r="SMS108" s="143"/>
      <c r="SMT108" s="163"/>
      <c r="SMU108" s="191"/>
      <c r="SMV108" s="164"/>
      <c r="SMW108" s="163"/>
      <c r="SMY108" s="165"/>
      <c r="SNA108" s="139"/>
      <c r="SNC108" s="190"/>
      <c r="SND108" s="141"/>
      <c r="SNE108" s="139"/>
      <c r="SNF108" s="163"/>
      <c r="SNG108" s="163"/>
      <c r="SNH108" s="139"/>
      <c r="SNI108" s="143"/>
      <c r="SNJ108" s="163"/>
      <c r="SNK108" s="139"/>
      <c r="SNL108" s="143"/>
      <c r="SNM108" s="163"/>
      <c r="SNN108" s="139"/>
      <c r="SNO108" s="143"/>
      <c r="SNP108" s="163"/>
      <c r="SNQ108" s="139"/>
      <c r="SNR108" s="143"/>
      <c r="SNS108" s="163"/>
      <c r="SNT108" s="191"/>
      <c r="SNU108" s="164"/>
      <c r="SNV108" s="163"/>
      <c r="SNX108" s="165"/>
      <c r="SNZ108" s="139"/>
      <c r="SOB108" s="190"/>
      <c r="SOC108" s="141"/>
      <c r="SOD108" s="139"/>
      <c r="SOE108" s="163"/>
      <c r="SOF108" s="163"/>
      <c r="SOG108" s="139"/>
      <c r="SOH108" s="143"/>
      <c r="SOI108" s="163"/>
      <c r="SOJ108" s="139"/>
      <c r="SOK108" s="143"/>
      <c r="SOL108" s="163"/>
      <c r="SOM108" s="139"/>
      <c r="SON108" s="143"/>
      <c r="SOO108" s="163"/>
      <c r="SOP108" s="139"/>
      <c r="SOQ108" s="143"/>
      <c r="SOR108" s="163"/>
      <c r="SOS108" s="191"/>
      <c r="SOT108" s="164"/>
      <c r="SOU108" s="163"/>
      <c r="SOW108" s="165"/>
      <c r="SOY108" s="139"/>
      <c r="SPA108" s="190"/>
      <c r="SPB108" s="141"/>
      <c r="SPC108" s="139"/>
      <c r="SPD108" s="163"/>
      <c r="SPE108" s="163"/>
      <c r="SPF108" s="139"/>
      <c r="SPG108" s="143"/>
      <c r="SPH108" s="163"/>
      <c r="SPI108" s="139"/>
      <c r="SPJ108" s="143"/>
      <c r="SPK108" s="163"/>
      <c r="SPL108" s="139"/>
      <c r="SPM108" s="143"/>
      <c r="SPN108" s="163"/>
      <c r="SPO108" s="139"/>
      <c r="SPP108" s="143"/>
      <c r="SPQ108" s="163"/>
      <c r="SPR108" s="191"/>
      <c r="SPS108" s="164"/>
      <c r="SPT108" s="163"/>
      <c r="SPV108" s="165"/>
      <c r="SPX108" s="139"/>
      <c r="SPZ108" s="190"/>
      <c r="SQA108" s="141"/>
      <c r="SQB108" s="139"/>
      <c r="SQC108" s="163"/>
      <c r="SQD108" s="163"/>
      <c r="SQE108" s="139"/>
      <c r="SQF108" s="143"/>
      <c r="SQG108" s="163"/>
      <c r="SQH108" s="139"/>
      <c r="SQI108" s="143"/>
      <c r="SQJ108" s="163"/>
      <c r="SQK108" s="139"/>
      <c r="SQL108" s="143"/>
      <c r="SQM108" s="163"/>
      <c r="SQN108" s="139"/>
      <c r="SQO108" s="143"/>
      <c r="SQP108" s="163"/>
      <c r="SQQ108" s="191"/>
      <c r="SQR108" s="164"/>
      <c r="SQS108" s="163"/>
      <c r="SQU108" s="165"/>
      <c r="SQW108" s="139"/>
      <c r="SQY108" s="190"/>
      <c r="SQZ108" s="141"/>
      <c r="SRA108" s="139"/>
      <c r="SRB108" s="163"/>
      <c r="SRC108" s="163"/>
      <c r="SRD108" s="139"/>
      <c r="SRE108" s="143"/>
      <c r="SRF108" s="163"/>
      <c r="SRG108" s="139"/>
      <c r="SRH108" s="143"/>
      <c r="SRI108" s="163"/>
      <c r="SRJ108" s="139"/>
      <c r="SRK108" s="143"/>
      <c r="SRL108" s="163"/>
      <c r="SRM108" s="139"/>
      <c r="SRN108" s="143"/>
      <c r="SRO108" s="163"/>
      <c r="SRP108" s="191"/>
      <c r="SRQ108" s="164"/>
      <c r="SRR108" s="163"/>
      <c r="SRT108" s="165"/>
      <c r="SRV108" s="139"/>
      <c r="SRX108" s="190"/>
      <c r="SRY108" s="141"/>
      <c r="SRZ108" s="139"/>
      <c r="SSA108" s="163"/>
      <c r="SSB108" s="163"/>
      <c r="SSC108" s="139"/>
      <c r="SSD108" s="143"/>
      <c r="SSE108" s="163"/>
      <c r="SSF108" s="139"/>
      <c r="SSG108" s="143"/>
      <c r="SSH108" s="163"/>
      <c r="SSI108" s="139"/>
      <c r="SSJ108" s="143"/>
      <c r="SSK108" s="163"/>
      <c r="SSL108" s="139"/>
      <c r="SSM108" s="143"/>
      <c r="SSN108" s="163"/>
      <c r="SSO108" s="191"/>
      <c r="SSP108" s="164"/>
      <c r="SSQ108" s="163"/>
      <c r="SSS108" s="165"/>
      <c r="SSU108" s="139"/>
      <c r="SSW108" s="190"/>
      <c r="SSX108" s="141"/>
      <c r="SSY108" s="139"/>
      <c r="SSZ108" s="163"/>
      <c r="STA108" s="163"/>
      <c r="STB108" s="139"/>
      <c r="STC108" s="143"/>
      <c r="STD108" s="163"/>
      <c r="STE108" s="139"/>
      <c r="STF108" s="143"/>
      <c r="STG108" s="163"/>
      <c r="STH108" s="139"/>
      <c r="STI108" s="143"/>
      <c r="STJ108" s="163"/>
      <c r="STK108" s="139"/>
      <c r="STL108" s="143"/>
      <c r="STM108" s="163"/>
      <c r="STN108" s="191"/>
      <c r="STO108" s="164"/>
      <c r="STP108" s="163"/>
      <c r="STR108" s="165"/>
      <c r="STT108" s="139"/>
      <c r="STV108" s="190"/>
      <c r="STW108" s="141"/>
      <c r="STX108" s="139"/>
      <c r="STY108" s="163"/>
      <c r="STZ108" s="163"/>
      <c r="SUA108" s="139"/>
      <c r="SUB108" s="143"/>
      <c r="SUC108" s="163"/>
      <c r="SUD108" s="139"/>
      <c r="SUE108" s="143"/>
      <c r="SUF108" s="163"/>
      <c r="SUG108" s="139"/>
      <c r="SUH108" s="143"/>
      <c r="SUI108" s="163"/>
      <c r="SUJ108" s="139"/>
      <c r="SUK108" s="143"/>
      <c r="SUL108" s="163"/>
      <c r="SUM108" s="191"/>
      <c r="SUN108" s="164"/>
      <c r="SUO108" s="163"/>
      <c r="SUQ108" s="165"/>
      <c r="SUS108" s="139"/>
      <c r="SUU108" s="190"/>
      <c r="SUV108" s="141"/>
      <c r="SUW108" s="139"/>
      <c r="SUX108" s="163"/>
      <c r="SUY108" s="163"/>
      <c r="SUZ108" s="139"/>
      <c r="SVA108" s="143"/>
      <c r="SVB108" s="163"/>
      <c r="SVC108" s="139"/>
      <c r="SVD108" s="143"/>
      <c r="SVE108" s="163"/>
      <c r="SVF108" s="139"/>
      <c r="SVG108" s="143"/>
      <c r="SVH108" s="163"/>
      <c r="SVI108" s="139"/>
      <c r="SVJ108" s="143"/>
      <c r="SVK108" s="163"/>
      <c r="SVL108" s="191"/>
      <c r="SVM108" s="164"/>
      <c r="SVN108" s="163"/>
      <c r="SVP108" s="165"/>
      <c r="SVR108" s="139"/>
      <c r="SVT108" s="190"/>
      <c r="SVU108" s="141"/>
      <c r="SVV108" s="139"/>
      <c r="SVW108" s="163"/>
      <c r="SVX108" s="163"/>
      <c r="SVY108" s="139"/>
      <c r="SVZ108" s="143"/>
      <c r="SWA108" s="163"/>
      <c r="SWB108" s="139"/>
      <c r="SWC108" s="143"/>
      <c r="SWD108" s="163"/>
      <c r="SWE108" s="139"/>
      <c r="SWF108" s="143"/>
      <c r="SWG108" s="163"/>
      <c r="SWH108" s="139"/>
      <c r="SWI108" s="143"/>
      <c r="SWJ108" s="163"/>
      <c r="SWK108" s="191"/>
      <c r="SWL108" s="164"/>
      <c r="SWM108" s="163"/>
      <c r="SWO108" s="165"/>
      <c r="SWQ108" s="139"/>
      <c r="SWS108" s="190"/>
      <c r="SWT108" s="141"/>
      <c r="SWU108" s="139"/>
      <c r="SWV108" s="163"/>
      <c r="SWW108" s="163"/>
      <c r="SWX108" s="139"/>
      <c r="SWY108" s="143"/>
      <c r="SWZ108" s="163"/>
      <c r="SXA108" s="139"/>
      <c r="SXB108" s="143"/>
      <c r="SXC108" s="163"/>
      <c r="SXD108" s="139"/>
      <c r="SXE108" s="143"/>
      <c r="SXF108" s="163"/>
      <c r="SXG108" s="139"/>
      <c r="SXH108" s="143"/>
      <c r="SXI108" s="163"/>
      <c r="SXJ108" s="191"/>
      <c r="SXK108" s="164"/>
      <c r="SXL108" s="163"/>
      <c r="SXN108" s="165"/>
      <c r="SXP108" s="139"/>
      <c r="SXR108" s="190"/>
      <c r="SXS108" s="141"/>
      <c r="SXT108" s="139"/>
      <c r="SXU108" s="163"/>
      <c r="SXV108" s="163"/>
      <c r="SXW108" s="139"/>
      <c r="SXX108" s="143"/>
      <c r="SXY108" s="163"/>
      <c r="SXZ108" s="139"/>
      <c r="SYA108" s="143"/>
      <c r="SYB108" s="163"/>
      <c r="SYC108" s="139"/>
      <c r="SYD108" s="143"/>
      <c r="SYE108" s="163"/>
      <c r="SYF108" s="139"/>
      <c r="SYG108" s="143"/>
      <c r="SYH108" s="163"/>
      <c r="SYI108" s="191"/>
      <c r="SYJ108" s="164"/>
      <c r="SYK108" s="163"/>
      <c r="SYM108" s="165"/>
      <c r="SYO108" s="139"/>
      <c r="SYQ108" s="190"/>
      <c r="SYR108" s="141"/>
      <c r="SYS108" s="139"/>
      <c r="SYT108" s="163"/>
      <c r="SYU108" s="163"/>
      <c r="SYV108" s="139"/>
      <c r="SYW108" s="143"/>
      <c r="SYX108" s="163"/>
      <c r="SYY108" s="139"/>
      <c r="SYZ108" s="143"/>
      <c r="SZA108" s="163"/>
      <c r="SZB108" s="139"/>
      <c r="SZC108" s="143"/>
      <c r="SZD108" s="163"/>
      <c r="SZE108" s="139"/>
      <c r="SZF108" s="143"/>
      <c r="SZG108" s="163"/>
      <c r="SZH108" s="191"/>
      <c r="SZI108" s="164"/>
      <c r="SZJ108" s="163"/>
      <c r="SZL108" s="165"/>
      <c r="SZN108" s="139"/>
      <c r="SZP108" s="190"/>
      <c r="SZQ108" s="141"/>
      <c r="SZR108" s="139"/>
      <c r="SZS108" s="163"/>
      <c r="SZT108" s="163"/>
      <c r="SZU108" s="139"/>
      <c r="SZV108" s="143"/>
      <c r="SZW108" s="163"/>
      <c r="SZX108" s="139"/>
      <c r="SZY108" s="143"/>
      <c r="SZZ108" s="163"/>
      <c r="TAA108" s="139"/>
      <c r="TAB108" s="143"/>
      <c r="TAC108" s="163"/>
      <c r="TAD108" s="139"/>
      <c r="TAE108" s="143"/>
      <c r="TAF108" s="163"/>
      <c r="TAG108" s="191"/>
      <c r="TAH108" s="164"/>
      <c r="TAI108" s="163"/>
      <c r="TAK108" s="165"/>
      <c r="TAM108" s="139"/>
      <c r="TAO108" s="190"/>
      <c r="TAP108" s="141"/>
      <c r="TAQ108" s="139"/>
      <c r="TAR108" s="163"/>
      <c r="TAS108" s="163"/>
      <c r="TAT108" s="139"/>
      <c r="TAU108" s="143"/>
      <c r="TAV108" s="163"/>
      <c r="TAW108" s="139"/>
      <c r="TAX108" s="143"/>
      <c r="TAY108" s="163"/>
      <c r="TAZ108" s="139"/>
      <c r="TBA108" s="143"/>
      <c r="TBB108" s="163"/>
      <c r="TBC108" s="139"/>
      <c r="TBD108" s="143"/>
      <c r="TBE108" s="163"/>
      <c r="TBF108" s="191"/>
      <c r="TBG108" s="164"/>
      <c r="TBH108" s="163"/>
      <c r="TBJ108" s="165"/>
      <c r="TBL108" s="139"/>
      <c r="TBN108" s="190"/>
      <c r="TBO108" s="141"/>
      <c r="TBP108" s="139"/>
      <c r="TBQ108" s="163"/>
      <c r="TBR108" s="163"/>
      <c r="TBS108" s="139"/>
      <c r="TBT108" s="143"/>
      <c r="TBU108" s="163"/>
      <c r="TBV108" s="139"/>
      <c r="TBW108" s="143"/>
      <c r="TBX108" s="163"/>
      <c r="TBY108" s="139"/>
      <c r="TBZ108" s="143"/>
      <c r="TCA108" s="163"/>
      <c r="TCB108" s="139"/>
      <c r="TCC108" s="143"/>
      <c r="TCD108" s="163"/>
      <c r="TCE108" s="191"/>
      <c r="TCF108" s="164"/>
      <c r="TCG108" s="163"/>
      <c r="TCI108" s="165"/>
      <c r="TCK108" s="139"/>
      <c r="TCM108" s="190"/>
      <c r="TCN108" s="141"/>
      <c r="TCO108" s="139"/>
      <c r="TCP108" s="163"/>
      <c r="TCQ108" s="163"/>
      <c r="TCR108" s="139"/>
      <c r="TCS108" s="143"/>
      <c r="TCT108" s="163"/>
      <c r="TCU108" s="139"/>
      <c r="TCV108" s="143"/>
      <c r="TCW108" s="163"/>
      <c r="TCX108" s="139"/>
      <c r="TCY108" s="143"/>
      <c r="TCZ108" s="163"/>
      <c r="TDA108" s="139"/>
      <c r="TDB108" s="143"/>
      <c r="TDC108" s="163"/>
      <c r="TDD108" s="191"/>
      <c r="TDE108" s="164"/>
      <c r="TDF108" s="163"/>
      <c r="TDH108" s="165"/>
      <c r="TDJ108" s="139"/>
      <c r="TDL108" s="190"/>
      <c r="TDM108" s="141"/>
      <c r="TDN108" s="139"/>
      <c r="TDO108" s="163"/>
      <c r="TDP108" s="163"/>
      <c r="TDQ108" s="139"/>
      <c r="TDR108" s="143"/>
      <c r="TDS108" s="163"/>
      <c r="TDT108" s="139"/>
      <c r="TDU108" s="143"/>
      <c r="TDV108" s="163"/>
      <c r="TDW108" s="139"/>
      <c r="TDX108" s="143"/>
      <c r="TDY108" s="163"/>
      <c r="TDZ108" s="139"/>
      <c r="TEA108" s="143"/>
      <c r="TEB108" s="163"/>
      <c r="TEC108" s="191"/>
      <c r="TED108" s="164"/>
      <c r="TEE108" s="163"/>
      <c r="TEG108" s="165"/>
      <c r="TEI108" s="139"/>
      <c r="TEK108" s="190"/>
      <c r="TEL108" s="141"/>
      <c r="TEM108" s="139"/>
      <c r="TEN108" s="163"/>
      <c r="TEO108" s="163"/>
      <c r="TEP108" s="139"/>
      <c r="TEQ108" s="143"/>
      <c r="TER108" s="163"/>
      <c r="TES108" s="139"/>
      <c r="TET108" s="143"/>
      <c r="TEU108" s="163"/>
      <c r="TEV108" s="139"/>
      <c r="TEW108" s="143"/>
      <c r="TEX108" s="163"/>
      <c r="TEY108" s="139"/>
      <c r="TEZ108" s="143"/>
      <c r="TFA108" s="163"/>
      <c r="TFB108" s="191"/>
      <c r="TFC108" s="164"/>
      <c r="TFD108" s="163"/>
      <c r="TFF108" s="165"/>
      <c r="TFH108" s="139"/>
      <c r="TFJ108" s="190"/>
      <c r="TFK108" s="141"/>
      <c r="TFL108" s="139"/>
      <c r="TFM108" s="163"/>
      <c r="TFN108" s="163"/>
      <c r="TFO108" s="139"/>
      <c r="TFP108" s="143"/>
      <c r="TFQ108" s="163"/>
      <c r="TFR108" s="139"/>
      <c r="TFS108" s="143"/>
      <c r="TFT108" s="163"/>
      <c r="TFU108" s="139"/>
      <c r="TFV108" s="143"/>
      <c r="TFW108" s="163"/>
      <c r="TFX108" s="139"/>
      <c r="TFY108" s="143"/>
      <c r="TFZ108" s="163"/>
      <c r="TGA108" s="191"/>
      <c r="TGB108" s="164"/>
      <c r="TGC108" s="163"/>
      <c r="TGE108" s="165"/>
      <c r="TGG108" s="139"/>
      <c r="TGI108" s="190"/>
      <c r="TGJ108" s="141"/>
      <c r="TGK108" s="139"/>
      <c r="TGL108" s="163"/>
      <c r="TGM108" s="163"/>
      <c r="TGN108" s="139"/>
      <c r="TGO108" s="143"/>
      <c r="TGP108" s="163"/>
      <c r="TGQ108" s="139"/>
      <c r="TGR108" s="143"/>
      <c r="TGS108" s="163"/>
      <c r="TGT108" s="139"/>
      <c r="TGU108" s="143"/>
      <c r="TGV108" s="163"/>
      <c r="TGW108" s="139"/>
      <c r="TGX108" s="143"/>
      <c r="TGY108" s="163"/>
      <c r="TGZ108" s="191"/>
      <c r="THA108" s="164"/>
      <c r="THB108" s="163"/>
      <c r="THD108" s="165"/>
      <c r="THF108" s="139"/>
      <c r="THH108" s="190"/>
      <c r="THI108" s="141"/>
      <c r="THJ108" s="139"/>
      <c r="THK108" s="163"/>
      <c r="THL108" s="163"/>
      <c r="THM108" s="139"/>
      <c r="THN108" s="143"/>
      <c r="THO108" s="163"/>
      <c r="THP108" s="139"/>
      <c r="THQ108" s="143"/>
      <c r="THR108" s="163"/>
      <c r="THS108" s="139"/>
      <c r="THT108" s="143"/>
      <c r="THU108" s="163"/>
      <c r="THV108" s="139"/>
      <c r="THW108" s="143"/>
      <c r="THX108" s="163"/>
      <c r="THY108" s="191"/>
      <c r="THZ108" s="164"/>
      <c r="TIA108" s="163"/>
      <c r="TIC108" s="165"/>
      <c r="TIE108" s="139"/>
      <c r="TIG108" s="190"/>
      <c r="TIH108" s="141"/>
      <c r="TII108" s="139"/>
      <c r="TIJ108" s="163"/>
      <c r="TIK108" s="163"/>
      <c r="TIL108" s="139"/>
      <c r="TIM108" s="143"/>
      <c r="TIN108" s="163"/>
      <c r="TIO108" s="139"/>
      <c r="TIP108" s="143"/>
      <c r="TIQ108" s="163"/>
      <c r="TIR108" s="139"/>
      <c r="TIS108" s="143"/>
      <c r="TIT108" s="163"/>
      <c r="TIU108" s="139"/>
      <c r="TIV108" s="143"/>
      <c r="TIW108" s="163"/>
      <c r="TIX108" s="191"/>
      <c r="TIY108" s="164"/>
      <c r="TIZ108" s="163"/>
      <c r="TJB108" s="165"/>
      <c r="TJD108" s="139"/>
      <c r="TJF108" s="190"/>
      <c r="TJG108" s="141"/>
      <c r="TJH108" s="139"/>
      <c r="TJI108" s="163"/>
      <c r="TJJ108" s="163"/>
      <c r="TJK108" s="139"/>
      <c r="TJL108" s="143"/>
      <c r="TJM108" s="163"/>
      <c r="TJN108" s="139"/>
      <c r="TJO108" s="143"/>
      <c r="TJP108" s="163"/>
      <c r="TJQ108" s="139"/>
      <c r="TJR108" s="143"/>
      <c r="TJS108" s="163"/>
      <c r="TJT108" s="139"/>
      <c r="TJU108" s="143"/>
      <c r="TJV108" s="163"/>
      <c r="TJW108" s="191"/>
      <c r="TJX108" s="164"/>
      <c r="TJY108" s="163"/>
      <c r="TKA108" s="165"/>
      <c r="TKC108" s="139"/>
      <c r="TKE108" s="190"/>
      <c r="TKF108" s="141"/>
      <c r="TKG108" s="139"/>
      <c r="TKH108" s="163"/>
      <c r="TKI108" s="163"/>
      <c r="TKJ108" s="139"/>
      <c r="TKK108" s="143"/>
      <c r="TKL108" s="163"/>
      <c r="TKM108" s="139"/>
      <c r="TKN108" s="143"/>
      <c r="TKO108" s="163"/>
      <c r="TKP108" s="139"/>
      <c r="TKQ108" s="143"/>
      <c r="TKR108" s="163"/>
      <c r="TKS108" s="139"/>
      <c r="TKT108" s="143"/>
      <c r="TKU108" s="163"/>
      <c r="TKV108" s="191"/>
      <c r="TKW108" s="164"/>
      <c r="TKX108" s="163"/>
      <c r="TKZ108" s="165"/>
      <c r="TLB108" s="139"/>
      <c r="TLD108" s="190"/>
      <c r="TLE108" s="141"/>
      <c r="TLF108" s="139"/>
      <c r="TLG108" s="163"/>
      <c r="TLH108" s="163"/>
      <c r="TLI108" s="139"/>
      <c r="TLJ108" s="143"/>
      <c r="TLK108" s="163"/>
      <c r="TLL108" s="139"/>
      <c r="TLM108" s="143"/>
      <c r="TLN108" s="163"/>
      <c r="TLO108" s="139"/>
      <c r="TLP108" s="143"/>
      <c r="TLQ108" s="163"/>
      <c r="TLR108" s="139"/>
      <c r="TLS108" s="143"/>
      <c r="TLT108" s="163"/>
      <c r="TLU108" s="191"/>
      <c r="TLV108" s="164"/>
      <c r="TLW108" s="163"/>
      <c r="TLY108" s="165"/>
      <c r="TMA108" s="139"/>
      <c r="TMC108" s="190"/>
      <c r="TMD108" s="141"/>
      <c r="TME108" s="139"/>
      <c r="TMF108" s="163"/>
      <c r="TMG108" s="163"/>
      <c r="TMH108" s="139"/>
      <c r="TMI108" s="143"/>
      <c r="TMJ108" s="163"/>
      <c r="TMK108" s="139"/>
      <c r="TML108" s="143"/>
      <c r="TMM108" s="163"/>
      <c r="TMN108" s="139"/>
      <c r="TMO108" s="143"/>
      <c r="TMP108" s="163"/>
      <c r="TMQ108" s="139"/>
      <c r="TMR108" s="143"/>
      <c r="TMS108" s="163"/>
      <c r="TMT108" s="191"/>
      <c r="TMU108" s="164"/>
      <c r="TMV108" s="163"/>
      <c r="TMX108" s="165"/>
      <c r="TMZ108" s="139"/>
      <c r="TNB108" s="190"/>
      <c r="TNC108" s="141"/>
      <c r="TND108" s="139"/>
      <c r="TNE108" s="163"/>
      <c r="TNF108" s="163"/>
      <c r="TNG108" s="139"/>
      <c r="TNH108" s="143"/>
      <c r="TNI108" s="163"/>
      <c r="TNJ108" s="139"/>
      <c r="TNK108" s="143"/>
      <c r="TNL108" s="163"/>
      <c r="TNM108" s="139"/>
      <c r="TNN108" s="143"/>
      <c r="TNO108" s="163"/>
      <c r="TNP108" s="139"/>
      <c r="TNQ108" s="143"/>
      <c r="TNR108" s="163"/>
      <c r="TNS108" s="191"/>
      <c r="TNT108" s="164"/>
      <c r="TNU108" s="163"/>
      <c r="TNW108" s="165"/>
      <c r="TNY108" s="139"/>
      <c r="TOA108" s="190"/>
      <c r="TOB108" s="141"/>
      <c r="TOC108" s="139"/>
      <c r="TOD108" s="163"/>
      <c r="TOE108" s="163"/>
      <c r="TOF108" s="139"/>
      <c r="TOG108" s="143"/>
      <c r="TOH108" s="163"/>
      <c r="TOI108" s="139"/>
      <c r="TOJ108" s="143"/>
      <c r="TOK108" s="163"/>
      <c r="TOL108" s="139"/>
      <c r="TOM108" s="143"/>
      <c r="TON108" s="163"/>
      <c r="TOO108" s="139"/>
      <c r="TOP108" s="143"/>
      <c r="TOQ108" s="163"/>
      <c r="TOR108" s="191"/>
      <c r="TOS108" s="164"/>
      <c r="TOT108" s="163"/>
      <c r="TOV108" s="165"/>
      <c r="TOX108" s="139"/>
      <c r="TOZ108" s="190"/>
      <c r="TPA108" s="141"/>
      <c r="TPB108" s="139"/>
      <c r="TPC108" s="163"/>
      <c r="TPD108" s="163"/>
      <c r="TPE108" s="139"/>
      <c r="TPF108" s="143"/>
      <c r="TPG108" s="163"/>
      <c r="TPH108" s="139"/>
      <c r="TPI108" s="143"/>
      <c r="TPJ108" s="163"/>
      <c r="TPK108" s="139"/>
      <c r="TPL108" s="143"/>
      <c r="TPM108" s="163"/>
      <c r="TPN108" s="139"/>
      <c r="TPO108" s="143"/>
      <c r="TPP108" s="163"/>
      <c r="TPQ108" s="191"/>
      <c r="TPR108" s="164"/>
      <c r="TPS108" s="163"/>
      <c r="TPU108" s="165"/>
      <c r="TPW108" s="139"/>
      <c r="TPY108" s="190"/>
      <c r="TPZ108" s="141"/>
      <c r="TQA108" s="139"/>
      <c r="TQB108" s="163"/>
      <c r="TQC108" s="163"/>
      <c r="TQD108" s="139"/>
      <c r="TQE108" s="143"/>
      <c r="TQF108" s="163"/>
      <c r="TQG108" s="139"/>
      <c r="TQH108" s="143"/>
      <c r="TQI108" s="163"/>
      <c r="TQJ108" s="139"/>
      <c r="TQK108" s="143"/>
      <c r="TQL108" s="163"/>
      <c r="TQM108" s="139"/>
      <c r="TQN108" s="143"/>
      <c r="TQO108" s="163"/>
      <c r="TQP108" s="191"/>
      <c r="TQQ108" s="164"/>
      <c r="TQR108" s="163"/>
      <c r="TQT108" s="165"/>
      <c r="TQV108" s="139"/>
      <c r="TQX108" s="190"/>
      <c r="TQY108" s="141"/>
      <c r="TQZ108" s="139"/>
      <c r="TRA108" s="163"/>
      <c r="TRB108" s="163"/>
      <c r="TRC108" s="139"/>
      <c r="TRD108" s="143"/>
      <c r="TRE108" s="163"/>
      <c r="TRF108" s="139"/>
      <c r="TRG108" s="143"/>
      <c r="TRH108" s="163"/>
      <c r="TRI108" s="139"/>
      <c r="TRJ108" s="143"/>
      <c r="TRK108" s="163"/>
      <c r="TRL108" s="139"/>
      <c r="TRM108" s="143"/>
      <c r="TRN108" s="163"/>
      <c r="TRO108" s="191"/>
      <c r="TRP108" s="164"/>
      <c r="TRQ108" s="163"/>
      <c r="TRS108" s="165"/>
      <c r="TRU108" s="139"/>
      <c r="TRW108" s="190"/>
      <c r="TRX108" s="141"/>
      <c r="TRY108" s="139"/>
      <c r="TRZ108" s="163"/>
      <c r="TSA108" s="163"/>
      <c r="TSB108" s="139"/>
      <c r="TSC108" s="143"/>
      <c r="TSD108" s="163"/>
      <c r="TSE108" s="139"/>
      <c r="TSF108" s="143"/>
      <c r="TSG108" s="163"/>
      <c r="TSH108" s="139"/>
      <c r="TSI108" s="143"/>
      <c r="TSJ108" s="163"/>
      <c r="TSK108" s="139"/>
      <c r="TSL108" s="143"/>
      <c r="TSM108" s="163"/>
      <c r="TSN108" s="191"/>
      <c r="TSO108" s="164"/>
      <c r="TSP108" s="163"/>
      <c r="TSR108" s="165"/>
      <c r="TST108" s="139"/>
      <c r="TSV108" s="190"/>
      <c r="TSW108" s="141"/>
      <c r="TSX108" s="139"/>
      <c r="TSY108" s="163"/>
      <c r="TSZ108" s="163"/>
      <c r="TTA108" s="139"/>
      <c r="TTB108" s="143"/>
      <c r="TTC108" s="163"/>
      <c r="TTD108" s="139"/>
      <c r="TTE108" s="143"/>
      <c r="TTF108" s="163"/>
      <c r="TTG108" s="139"/>
      <c r="TTH108" s="143"/>
      <c r="TTI108" s="163"/>
      <c r="TTJ108" s="139"/>
      <c r="TTK108" s="143"/>
      <c r="TTL108" s="163"/>
      <c r="TTM108" s="191"/>
      <c r="TTN108" s="164"/>
      <c r="TTO108" s="163"/>
      <c r="TTQ108" s="165"/>
      <c r="TTS108" s="139"/>
      <c r="TTU108" s="190"/>
      <c r="TTV108" s="141"/>
      <c r="TTW108" s="139"/>
      <c r="TTX108" s="163"/>
      <c r="TTY108" s="163"/>
      <c r="TTZ108" s="139"/>
      <c r="TUA108" s="143"/>
      <c r="TUB108" s="163"/>
      <c r="TUC108" s="139"/>
      <c r="TUD108" s="143"/>
      <c r="TUE108" s="163"/>
      <c r="TUF108" s="139"/>
      <c r="TUG108" s="143"/>
      <c r="TUH108" s="163"/>
      <c r="TUI108" s="139"/>
      <c r="TUJ108" s="143"/>
      <c r="TUK108" s="163"/>
      <c r="TUL108" s="191"/>
      <c r="TUM108" s="164"/>
      <c r="TUN108" s="163"/>
      <c r="TUP108" s="165"/>
      <c r="TUR108" s="139"/>
      <c r="TUT108" s="190"/>
      <c r="TUU108" s="141"/>
      <c r="TUV108" s="139"/>
      <c r="TUW108" s="163"/>
      <c r="TUX108" s="163"/>
      <c r="TUY108" s="139"/>
      <c r="TUZ108" s="143"/>
      <c r="TVA108" s="163"/>
      <c r="TVB108" s="139"/>
      <c r="TVC108" s="143"/>
      <c r="TVD108" s="163"/>
      <c r="TVE108" s="139"/>
      <c r="TVF108" s="143"/>
      <c r="TVG108" s="163"/>
      <c r="TVH108" s="139"/>
      <c r="TVI108" s="143"/>
      <c r="TVJ108" s="163"/>
      <c r="TVK108" s="191"/>
      <c r="TVL108" s="164"/>
      <c r="TVM108" s="163"/>
      <c r="TVO108" s="165"/>
      <c r="TVQ108" s="139"/>
      <c r="TVS108" s="190"/>
      <c r="TVT108" s="141"/>
      <c r="TVU108" s="139"/>
      <c r="TVV108" s="163"/>
      <c r="TVW108" s="163"/>
      <c r="TVX108" s="139"/>
      <c r="TVY108" s="143"/>
      <c r="TVZ108" s="163"/>
      <c r="TWA108" s="139"/>
      <c r="TWB108" s="143"/>
      <c r="TWC108" s="163"/>
      <c r="TWD108" s="139"/>
      <c r="TWE108" s="143"/>
      <c r="TWF108" s="163"/>
      <c r="TWG108" s="139"/>
      <c r="TWH108" s="143"/>
      <c r="TWI108" s="163"/>
      <c r="TWJ108" s="191"/>
      <c r="TWK108" s="164"/>
      <c r="TWL108" s="163"/>
      <c r="TWN108" s="165"/>
      <c r="TWP108" s="139"/>
      <c r="TWR108" s="190"/>
      <c r="TWS108" s="141"/>
      <c r="TWT108" s="139"/>
      <c r="TWU108" s="163"/>
      <c r="TWV108" s="163"/>
      <c r="TWW108" s="139"/>
      <c r="TWX108" s="143"/>
      <c r="TWY108" s="163"/>
      <c r="TWZ108" s="139"/>
      <c r="TXA108" s="143"/>
      <c r="TXB108" s="163"/>
      <c r="TXC108" s="139"/>
      <c r="TXD108" s="143"/>
      <c r="TXE108" s="163"/>
      <c r="TXF108" s="139"/>
      <c r="TXG108" s="143"/>
      <c r="TXH108" s="163"/>
      <c r="TXI108" s="191"/>
      <c r="TXJ108" s="164"/>
      <c r="TXK108" s="163"/>
      <c r="TXM108" s="165"/>
      <c r="TXO108" s="139"/>
      <c r="TXQ108" s="190"/>
      <c r="TXR108" s="141"/>
      <c r="TXS108" s="139"/>
      <c r="TXT108" s="163"/>
      <c r="TXU108" s="163"/>
      <c r="TXV108" s="139"/>
      <c r="TXW108" s="143"/>
      <c r="TXX108" s="163"/>
      <c r="TXY108" s="139"/>
      <c r="TXZ108" s="143"/>
      <c r="TYA108" s="163"/>
      <c r="TYB108" s="139"/>
      <c r="TYC108" s="143"/>
      <c r="TYD108" s="163"/>
      <c r="TYE108" s="139"/>
      <c r="TYF108" s="143"/>
      <c r="TYG108" s="163"/>
      <c r="TYH108" s="191"/>
      <c r="TYI108" s="164"/>
      <c r="TYJ108" s="163"/>
      <c r="TYL108" s="165"/>
      <c r="TYN108" s="139"/>
      <c r="TYP108" s="190"/>
      <c r="TYQ108" s="141"/>
      <c r="TYR108" s="139"/>
      <c r="TYS108" s="163"/>
      <c r="TYT108" s="163"/>
      <c r="TYU108" s="139"/>
      <c r="TYV108" s="143"/>
      <c r="TYW108" s="163"/>
      <c r="TYX108" s="139"/>
      <c r="TYY108" s="143"/>
      <c r="TYZ108" s="163"/>
      <c r="TZA108" s="139"/>
      <c r="TZB108" s="143"/>
      <c r="TZC108" s="163"/>
      <c r="TZD108" s="139"/>
      <c r="TZE108" s="143"/>
      <c r="TZF108" s="163"/>
      <c r="TZG108" s="191"/>
      <c r="TZH108" s="164"/>
      <c r="TZI108" s="163"/>
      <c r="TZK108" s="165"/>
      <c r="TZM108" s="139"/>
      <c r="TZO108" s="190"/>
      <c r="TZP108" s="141"/>
      <c r="TZQ108" s="139"/>
      <c r="TZR108" s="163"/>
      <c r="TZS108" s="163"/>
      <c r="TZT108" s="139"/>
      <c r="TZU108" s="143"/>
      <c r="TZV108" s="163"/>
      <c r="TZW108" s="139"/>
      <c r="TZX108" s="143"/>
      <c r="TZY108" s="163"/>
      <c r="TZZ108" s="139"/>
      <c r="UAA108" s="143"/>
      <c r="UAB108" s="163"/>
      <c r="UAC108" s="139"/>
      <c r="UAD108" s="143"/>
      <c r="UAE108" s="163"/>
      <c r="UAF108" s="191"/>
      <c r="UAG108" s="164"/>
      <c r="UAH108" s="163"/>
      <c r="UAJ108" s="165"/>
      <c r="UAL108" s="139"/>
      <c r="UAN108" s="190"/>
      <c r="UAO108" s="141"/>
      <c r="UAP108" s="139"/>
      <c r="UAQ108" s="163"/>
      <c r="UAR108" s="163"/>
      <c r="UAS108" s="139"/>
      <c r="UAT108" s="143"/>
      <c r="UAU108" s="163"/>
      <c r="UAV108" s="139"/>
      <c r="UAW108" s="143"/>
      <c r="UAX108" s="163"/>
      <c r="UAY108" s="139"/>
      <c r="UAZ108" s="143"/>
      <c r="UBA108" s="163"/>
      <c r="UBB108" s="139"/>
      <c r="UBC108" s="143"/>
      <c r="UBD108" s="163"/>
      <c r="UBE108" s="191"/>
      <c r="UBF108" s="164"/>
      <c r="UBG108" s="163"/>
      <c r="UBI108" s="165"/>
      <c r="UBK108" s="139"/>
      <c r="UBM108" s="190"/>
      <c r="UBN108" s="141"/>
      <c r="UBO108" s="139"/>
      <c r="UBP108" s="163"/>
      <c r="UBQ108" s="163"/>
      <c r="UBR108" s="139"/>
      <c r="UBS108" s="143"/>
      <c r="UBT108" s="163"/>
      <c r="UBU108" s="139"/>
      <c r="UBV108" s="143"/>
      <c r="UBW108" s="163"/>
      <c r="UBX108" s="139"/>
      <c r="UBY108" s="143"/>
      <c r="UBZ108" s="163"/>
      <c r="UCA108" s="139"/>
      <c r="UCB108" s="143"/>
      <c r="UCC108" s="163"/>
      <c r="UCD108" s="191"/>
      <c r="UCE108" s="164"/>
      <c r="UCF108" s="163"/>
      <c r="UCH108" s="165"/>
      <c r="UCJ108" s="139"/>
      <c r="UCL108" s="190"/>
      <c r="UCM108" s="141"/>
      <c r="UCN108" s="139"/>
      <c r="UCO108" s="163"/>
      <c r="UCP108" s="163"/>
      <c r="UCQ108" s="139"/>
      <c r="UCR108" s="143"/>
      <c r="UCS108" s="163"/>
      <c r="UCT108" s="139"/>
      <c r="UCU108" s="143"/>
      <c r="UCV108" s="163"/>
      <c r="UCW108" s="139"/>
      <c r="UCX108" s="143"/>
      <c r="UCY108" s="163"/>
      <c r="UCZ108" s="139"/>
      <c r="UDA108" s="143"/>
      <c r="UDB108" s="163"/>
      <c r="UDC108" s="191"/>
      <c r="UDD108" s="164"/>
      <c r="UDE108" s="163"/>
      <c r="UDG108" s="165"/>
      <c r="UDI108" s="139"/>
      <c r="UDK108" s="190"/>
      <c r="UDL108" s="141"/>
      <c r="UDM108" s="139"/>
      <c r="UDN108" s="163"/>
      <c r="UDO108" s="163"/>
      <c r="UDP108" s="139"/>
      <c r="UDQ108" s="143"/>
      <c r="UDR108" s="163"/>
      <c r="UDS108" s="139"/>
      <c r="UDT108" s="143"/>
      <c r="UDU108" s="163"/>
      <c r="UDV108" s="139"/>
      <c r="UDW108" s="143"/>
      <c r="UDX108" s="163"/>
      <c r="UDY108" s="139"/>
      <c r="UDZ108" s="143"/>
      <c r="UEA108" s="163"/>
      <c r="UEB108" s="191"/>
      <c r="UEC108" s="164"/>
      <c r="UED108" s="163"/>
      <c r="UEF108" s="165"/>
      <c r="UEH108" s="139"/>
      <c r="UEJ108" s="190"/>
      <c r="UEK108" s="141"/>
      <c r="UEL108" s="139"/>
      <c r="UEM108" s="163"/>
      <c r="UEN108" s="163"/>
      <c r="UEO108" s="139"/>
      <c r="UEP108" s="143"/>
      <c r="UEQ108" s="163"/>
      <c r="UER108" s="139"/>
      <c r="UES108" s="143"/>
      <c r="UET108" s="163"/>
      <c r="UEU108" s="139"/>
      <c r="UEV108" s="143"/>
      <c r="UEW108" s="163"/>
      <c r="UEX108" s="139"/>
      <c r="UEY108" s="143"/>
      <c r="UEZ108" s="163"/>
      <c r="UFA108" s="191"/>
      <c r="UFB108" s="164"/>
      <c r="UFC108" s="163"/>
      <c r="UFE108" s="165"/>
      <c r="UFG108" s="139"/>
      <c r="UFI108" s="190"/>
      <c r="UFJ108" s="141"/>
      <c r="UFK108" s="139"/>
      <c r="UFL108" s="163"/>
      <c r="UFM108" s="163"/>
      <c r="UFN108" s="139"/>
      <c r="UFO108" s="143"/>
      <c r="UFP108" s="163"/>
      <c r="UFQ108" s="139"/>
      <c r="UFR108" s="143"/>
      <c r="UFS108" s="163"/>
      <c r="UFT108" s="139"/>
      <c r="UFU108" s="143"/>
      <c r="UFV108" s="163"/>
      <c r="UFW108" s="139"/>
      <c r="UFX108" s="143"/>
      <c r="UFY108" s="163"/>
      <c r="UFZ108" s="191"/>
      <c r="UGA108" s="164"/>
      <c r="UGB108" s="163"/>
      <c r="UGD108" s="165"/>
      <c r="UGF108" s="139"/>
      <c r="UGH108" s="190"/>
      <c r="UGI108" s="141"/>
      <c r="UGJ108" s="139"/>
      <c r="UGK108" s="163"/>
      <c r="UGL108" s="163"/>
      <c r="UGM108" s="139"/>
      <c r="UGN108" s="143"/>
      <c r="UGO108" s="163"/>
      <c r="UGP108" s="139"/>
      <c r="UGQ108" s="143"/>
      <c r="UGR108" s="163"/>
      <c r="UGS108" s="139"/>
      <c r="UGT108" s="143"/>
      <c r="UGU108" s="163"/>
      <c r="UGV108" s="139"/>
      <c r="UGW108" s="143"/>
      <c r="UGX108" s="163"/>
      <c r="UGY108" s="191"/>
      <c r="UGZ108" s="164"/>
      <c r="UHA108" s="163"/>
      <c r="UHC108" s="165"/>
      <c r="UHE108" s="139"/>
      <c r="UHG108" s="190"/>
      <c r="UHH108" s="141"/>
      <c r="UHI108" s="139"/>
      <c r="UHJ108" s="163"/>
      <c r="UHK108" s="163"/>
      <c r="UHL108" s="139"/>
      <c r="UHM108" s="143"/>
      <c r="UHN108" s="163"/>
      <c r="UHO108" s="139"/>
      <c r="UHP108" s="143"/>
      <c r="UHQ108" s="163"/>
      <c r="UHR108" s="139"/>
      <c r="UHS108" s="143"/>
      <c r="UHT108" s="163"/>
      <c r="UHU108" s="139"/>
      <c r="UHV108" s="143"/>
      <c r="UHW108" s="163"/>
      <c r="UHX108" s="191"/>
      <c r="UHY108" s="164"/>
      <c r="UHZ108" s="163"/>
      <c r="UIB108" s="165"/>
      <c r="UID108" s="139"/>
      <c r="UIF108" s="190"/>
      <c r="UIG108" s="141"/>
      <c r="UIH108" s="139"/>
      <c r="UII108" s="163"/>
      <c r="UIJ108" s="163"/>
      <c r="UIK108" s="139"/>
      <c r="UIL108" s="143"/>
      <c r="UIM108" s="163"/>
      <c r="UIN108" s="139"/>
      <c r="UIO108" s="143"/>
      <c r="UIP108" s="163"/>
      <c r="UIQ108" s="139"/>
      <c r="UIR108" s="143"/>
      <c r="UIS108" s="163"/>
      <c r="UIT108" s="139"/>
      <c r="UIU108" s="143"/>
      <c r="UIV108" s="163"/>
      <c r="UIW108" s="191"/>
      <c r="UIX108" s="164"/>
      <c r="UIY108" s="163"/>
      <c r="UJA108" s="165"/>
      <c r="UJC108" s="139"/>
      <c r="UJE108" s="190"/>
      <c r="UJF108" s="141"/>
      <c r="UJG108" s="139"/>
      <c r="UJH108" s="163"/>
      <c r="UJI108" s="163"/>
      <c r="UJJ108" s="139"/>
      <c r="UJK108" s="143"/>
      <c r="UJL108" s="163"/>
      <c r="UJM108" s="139"/>
      <c r="UJN108" s="143"/>
      <c r="UJO108" s="163"/>
      <c r="UJP108" s="139"/>
      <c r="UJQ108" s="143"/>
      <c r="UJR108" s="163"/>
      <c r="UJS108" s="139"/>
      <c r="UJT108" s="143"/>
      <c r="UJU108" s="163"/>
      <c r="UJV108" s="191"/>
      <c r="UJW108" s="164"/>
      <c r="UJX108" s="163"/>
      <c r="UJZ108" s="165"/>
      <c r="UKB108" s="139"/>
      <c r="UKD108" s="190"/>
      <c r="UKE108" s="141"/>
      <c r="UKF108" s="139"/>
      <c r="UKG108" s="163"/>
      <c r="UKH108" s="163"/>
      <c r="UKI108" s="139"/>
      <c r="UKJ108" s="143"/>
      <c r="UKK108" s="163"/>
      <c r="UKL108" s="139"/>
      <c r="UKM108" s="143"/>
      <c r="UKN108" s="163"/>
      <c r="UKO108" s="139"/>
      <c r="UKP108" s="143"/>
      <c r="UKQ108" s="163"/>
      <c r="UKR108" s="139"/>
      <c r="UKS108" s="143"/>
      <c r="UKT108" s="163"/>
      <c r="UKU108" s="191"/>
      <c r="UKV108" s="164"/>
      <c r="UKW108" s="163"/>
      <c r="UKY108" s="165"/>
      <c r="ULA108" s="139"/>
      <c r="ULC108" s="190"/>
      <c r="ULD108" s="141"/>
      <c r="ULE108" s="139"/>
      <c r="ULF108" s="163"/>
      <c r="ULG108" s="163"/>
      <c r="ULH108" s="139"/>
      <c r="ULI108" s="143"/>
      <c r="ULJ108" s="163"/>
      <c r="ULK108" s="139"/>
      <c r="ULL108" s="143"/>
      <c r="ULM108" s="163"/>
      <c r="ULN108" s="139"/>
      <c r="ULO108" s="143"/>
      <c r="ULP108" s="163"/>
      <c r="ULQ108" s="139"/>
      <c r="ULR108" s="143"/>
      <c r="ULS108" s="163"/>
      <c r="ULT108" s="191"/>
      <c r="ULU108" s="164"/>
      <c r="ULV108" s="163"/>
      <c r="ULX108" s="165"/>
      <c r="ULZ108" s="139"/>
      <c r="UMB108" s="190"/>
      <c r="UMC108" s="141"/>
      <c r="UMD108" s="139"/>
      <c r="UME108" s="163"/>
      <c r="UMF108" s="163"/>
      <c r="UMG108" s="139"/>
      <c r="UMH108" s="143"/>
      <c r="UMI108" s="163"/>
      <c r="UMJ108" s="139"/>
      <c r="UMK108" s="143"/>
      <c r="UML108" s="163"/>
      <c r="UMM108" s="139"/>
      <c r="UMN108" s="143"/>
      <c r="UMO108" s="163"/>
      <c r="UMP108" s="139"/>
      <c r="UMQ108" s="143"/>
      <c r="UMR108" s="163"/>
      <c r="UMS108" s="191"/>
      <c r="UMT108" s="164"/>
      <c r="UMU108" s="163"/>
      <c r="UMW108" s="165"/>
      <c r="UMY108" s="139"/>
      <c r="UNA108" s="190"/>
      <c r="UNB108" s="141"/>
      <c r="UNC108" s="139"/>
      <c r="UND108" s="163"/>
      <c r="UNE108" s="163"/>
      <c r="UNF108" s="139"/>
      <c r="UNG108" s="143"/>
      <c r="UNH108" s="163"/>
      <c r="UNI108" s="139"/>
      <c r="UNJ108" s="143"/>
      <c r="UNK108" s="163"/>
      <c r="UNL108" s="139"/>
      <c r="UNM108" s="143"/>
      <c r="UNN108" s="163"/>
      <c r="UNO108" s="139"/>
      <c r="UNP108" s="143"/>
      <c r="UNQ108" s="163"/>
      <c r="UNR108" s="191"/>
      <c r="UNS108" s="164"/>
      <c r="UNT108" s="163"/>
      <c r="UNV108" s="165"/>
      <c r="UNX108" s="139"/>
      <c r="UNZ108" s="190"/>
      <c r="UOA108" s="141"/>
      <c r="UOB108" s="139"/>
      <c r="UOC108" s="163"/>
      <c r="UOD108" s="163"/>
      <c r="UOE108" s="139"/>
      <c r="UOF108" s="143"/>
      <c r="UOG108" s="163"/>
      <c r="UOH108" s="139"/>
      <c r="UOI108" s="143"/>
      <c r="UOJ108" s="163"/>
      <c r="UOK108" s="139"/>
      <c r="UOL108" s="143"/>
      <c r="UOM108" s="163"/>
      <c r="UON108" s="139"/>
      <c r="UOO108" s="143"/>
      <c r="UOP108" s="163"/>
      <c r="UOQ108" s="191"/>
      <c r="UOR108" s="164"/>
      <c r="UOS108" s="163"/>
      <c r="UOU108" s="165"/>
      <c r="UOW108" s="139"/>
      <c r="UOY108" s="190"/>
      <c r="UOZ108" s="141"/>
      <c r="UPA108" s="139"/>
      <c r="UPB108" s="163"/>
      <c r="UPC108" s="163"/>
      <c r="UPD108" s="139"/>
      <c r="UPE108" s="143"/>
      <c r="UPF108" s="163"/>
      <c r="UPG108" s="139"/>
      <c r="UPH108" s="143"/>
      <c r="UPI108" s="163"/>
      <c r="UPJ108" s="139"/>
      <c r="UPK108" s="143"/>
      <c r="UPL108" s="163"/>
      <c r="UPM108" s="139"/>
      <c r="UPN108" s="143"/>
      <c r="UPO108" s="163"/>
      <c r="UPP108" s="191"/>
      <c r="UPQ108" s="164"/>
      <c r="UPR108" s="163"/>
      <c r="UPT108" s="165"/>
      <c r="UPV108" s="139"/>
      <c r="UPX108" s="190"/>
      <c r="UPY108" s="141"/>
      <c r="UPZ108" s="139"/>
      <c r="UQA108" s="163"/>
      <c r="UQB108" s="163"/>
      <c r="UQC108" s="139"/>
      <c r="UQD108" s="143"/>
      <c r="UQE108" s="163"/>
      <c r="UQF108" s="139"/>
      <c r="UQG108" s="143"/>
      <c r="UQH108" s="163"/>
      <c r="UQI108" s="139"/>
      <c r="UQJ108" s="143"/>
      <c r="UQK108" s="163"/>
      <c r="UQL108" s="139"/>
      <c r="UQM108" s="143"/>
      <c r="UQN108" s="163"/>
      <c r="UQO108" s="191"/>
      <c r="UQP108" s="164"/>
      <c r="UQQ108" s="163"/>
      <c r="UQS108" s="165"/>
      <c r="UQU108" s="139"/>
      <c r="UQW108" s="190"/>
      <c r="UQX108" s="141"/>
      <c r="UQY108" s="139"/>
      <c r="UQZ108" s="163"/>
      <c r="URA108" s="163"/>
      <c r="URB108" s="139"/>
      <c r="URC108" s="143"/>
      <c r="URD108" s="163"/>
      <c r="URE108" s="139"/>
      <c r="URF108" s="143"/>
      <c r="URG108" s="163"/>
      <c r="URH108" s="139"/>
      <c r="URI108" s="143"/>
      <c r="URJ108" s="163"/>
      <c r="URK108" s="139"/>
      <c r="URL108" s="143"/>
      <c r="URM108" s="163"/>
      <c r="URN108" s="191"/>
      <c r="URO108" s="164"/>
      <c r="URP108" s="163"/>
      <c r="URR108" s="165"/>
      <c r="URT108" s="139"/>
      <c r="URV108" s="190"/>
      <c r="URW108" s="141"/>
      <c r="URX108" s="139"/>
      <c r="URY108" s="163"/>
      <c r="URZ108" s="163"/>
      <c r="USA108" s="139"/>
      <c r="USB108" s="143"/>
      <c r="USC108" s="163"/>
      <c r="USD108" s="139"/>
      <c r="USE108" s="143"/>
      <c r="USF108" s="163"/>
      <c r="USG108" s="139"/>
      <c r="USH108" s="143"/>
      <c r="USI108" s="163"/>
      <c r="USJ108" s="139"/>
      <c r="USK108" s="143"/>
      <c r="USL108" s="163"/>
      <c r="USM108" s="191"/>
      <c r="USN108" s="164"/>
      <c r="USO108" s="163"/>
      <c r="USQ108" s="165"/>
      <c r="USS108" s="139"/>
      <c r="USU108" s="190"/>
      <c r="USV108" s="141"/>
      <c r="USW108" s="139"/>
      <c r="USX108" s="163"/>
      <c r="USY108" s="163"/>
      <c r="USZ108" s="139"/>
      <c r="UTA108" s="143"/>
      <c r="UTB108" s="163"/>
      <c r="UTC108" s="139"/>
      <c r="UTD108" s="143"/>
      <c r="UTE108" s="163"/>
      <c r="UTF108" s="139"/>
      <c r="UTG108" s="143"/>
      <c r="UTH108" s="163"/>
      <c r="UTI108" s="139"/>
      <c r="UTJ108" s="143"/>
      <c r="UTK108" s="163"/>
      <c r="UTL108" s="191"/>
      <c r="UTM108" s="164"/>
      <c r="UTN108" s="163"/>
      <c r="UTP108" s="165"/>
      <c r="UTR108" s="139"/>
      <c r="UTT108" s="190"/>
      <c r="UTU108" s="141"/>
      <c r="UTV108" s="139"/>
      <c r="UTW108" s="163"/>
      <c r="UTX108" s="163"/>
      <c r="UTY108" s="139"/>
      <c r="UTZ108" s="143"/>
      <c r="UUA108" s="163"/>
      <c r="UUB108" s="139"/>
      <c r="UUC108" s="143"/>
      <c r="UUD108" s="163"/>
      <c r="UUE108" s="139"/>
      <c r="UUF108" s="143"/>
      <c r="UUG108" s="163"/>
      <c r="UUH108" s="139"/>
      <c r="UUI108" s="143"/>
      <c r="UUJ108" s="163"/>
      <c r="UUK108" s="191"/>
      <c r="UUL108" s="164"/>
      <c r="UUM108" s="163"/>
      <c r="UUO108" s="165"/>
      <c r="UUQ108" s="139"/>
      <c r="UUS108" s="190"/>
      <c r="UUT108" s="141"/>
      <c r="UUU108" s="139"/>
      <c r="UUV108" s="163"/>
      <c r="UUW108" s="163"/>
      <c r="UUX108" s="139"/>
      <c r="UUY108" s="143"/>
      <c r="UUZ108" s="163"/>
      <c r="UVA108" s="139"/>
      <c r="UVB108" s="143"/>
      <c r="UVC108" s="163"/>
      <c r="UVD108" s="139"/>
      <c r="UVE108" s="143"/>
      <c r="UVF108" s="163"/>
      <c r="UVG108" s="139"/>
      <c r="UVH108" s="143"/>
      <c r="UVI108" s="163"/>
      <c r="UVJ108" s="191"/>
      <c r="UVK108" s="164"/>
      <c r="UVL108" s="163"/>
      <c r="UVN108" s="165"/>
      <c r="UVP108" s="139"/>
      <c r="UVR108" s="190"/>
      <c r="UVS108" s="141"/>
      <c r="UVT108" s="139"/>
      <c r="UVU108" s="163"/>
      <c r="UVV108" s="163"/>
      <c r="UVW108" s="139"/>
      <c r="UVX108" s="143"/>
      <c r="UVY108" s="163"/>
      <c r="UVZ108" s="139"/>
      <c r="UWA108" s="143"/>
      <c r="UWB108" s="163"/>
      <c r="UWC108" s="139"/>
      <c r="UWD108" s="143"/>
      <c r="UWE108" s="163"/>
      <c r="UWF108" s="139"/>
      <c r="UWG108" s="143"/>
      <c r="UWH108" s="163"/>
      <c r="UWI108" s="191"/>
      <c r="UWJ108" s="164"/>
      <c r="UWK108" s="163"/>
      <c r="UWM108" s="165"/>
      <c r="UWO108" s="139"/>
      <c r="UWQ108" s="190"/>
      <c r="UWR108" s="141"/>
      <c r="UWS108" s="139"/>
      <c r="UWT108" s="163"/>
      <c r="UWU108" s="163"/>
      <c r="UWV108" s="139"/>
      <c r="UWW108" s="143"/>
      <c r="UWX108" s="163"/>
      <c r="UWY108" s="139"/>
      <c r="UWZ108" s="143"/>
      <c r="UXA108" s="163"/>
      <c r="UXB108" s="139"/>
      <c r="UXC108" s="143"/>
      <c r="UXD108" s="163"/>
      <c r="UXE108" s="139"/>
      <c r="UXF108" s="143"/>
      <c r="UXG108" s="163"/>
      <c r="UXH108" s="191"/>
      <c r="UXI108" s="164"/>
      <c r="UXJ108" s="163"/>
      <c r="UXL108" s="165"/>
      <c r="UXN108" s="139"/>
      <c r="UXP108" s="190"/>
      <c r="UXQ108" s="141"/>
      <c r="UXR108" s="139"/>
      <c r="UXS108" s="163"/>
      <c r="UXT108" s="163"/>
      <c r="UXU108" s="139"/>
      <c r="UXV108" s="143"/>
      <c r="UXW108" s="163"/>
      <c r="UXX108" s="139"/>
      <c r="UXY108" s="143"/>
      <c r="UXZ108" s="163"/>
      <c r="UYA108" s="139"/>
      <c r="UYB108" s="143"/>
      <c r="UYC108" s="163"/>
      <c r="UYD108" s="139"/>
      <c r="UYE108" s="143"/>
      <c r="UYF108" s="163"/>
      <c r="UYG108" s="191"/>
      <c r="UYH108" s="164"/>
      <c r="UYI108" s="163"/>
      <c r="UYK108" s="165"/>
      <c r="UYM108" s="139"/>
      <c r="UYO108" s="190"/>
      <c r="UYP108" s="141"/>
      <c r="UYQ108" s="139"/>
      <c r="UYR108" s="163"/>
      <c r="UYS108" s="163"/>
      <c r="UYT108" s="139"/>
      <c r="UYU108" s="143"/>
      <c r="UYV108" s="163"/>
      <c r="UYW108" s="139"/>
      <c r="UYX108" s="143"/>
      <c r="UYY108" s="163"/>
      <c r="UYZ108" s="139"/>
      <c r="UZA108" s="143"/>
      <c r="UZB108" s="163"/>
      <c r="UZC108" s="139"/>
      <c r="UZD108" s="143"/>
      <c r="UZE108" s="163"/>
      <c r="UZF108" s="191"/>
      <c r="UZG108" s="164"/>
      <c r="UZH108" s="163"/>
      <c r="UZJ108" s="165"/>
      <c r="UZL108" s="139"/>
      <c r="UZN108" s="190"/>
      <c r="UZO108" s="141"/>
      <c r="UZP108" s="139"/>
      <c r="UZQ108" s="163"/>
      <c r="UZR108" s="163"/>
      <c r="UZS108" s="139"/>
      <c r="UZT108" s="143"/>
      <c r="UZU108" s="163"/>
      <c r="UZV108" s="139"/>
      <c r="UZW108" s="143"/>
      <c r="UZX108" s="163"/>
      <c r="UZY108" s="139"/>
      <c r="UZZ108" s="143"/>
      <c r="VAA108" s="163"/>
      <c r="VAB108" s="139"/>
      <c r="VAC108" s="143"/>
      <c r="VAD108" s="163"/>
      <c r="VAE108" s="191"/>
      <c r="VAF108" s="164"/>
      <c r="VAG108" s="163"/>
      <c r="VAI108" s="165"/>
      <c r="VAK108" s="139"/>
      <c r="VAM108" s="190"/>
      <c r="VAN108" s="141"/>
      <c r="VAO108" s="139"/>
      <c r="VAP108" s="163"/>
      <c r="VAQ108" s="163"/>
      <c r="VAR108" s="139"/>
      <c r="VAS108" s="143"/>
      <c r="VAT108" s="163"/>
      <c r="VAU108" s="139"/>
      <c r="VAV108" s="143"/>
      <c r="VAW108" s="163"/>
      <c r="VAX108" s="139"/>
      <c r="VAY108" s="143"/>
      <c r="VAZ108" s="163"/>
      <c r="VBA108" s="139"/>
      <c r="VBB108" s="143"/>
      <c r="VBC108" s="163"/>
      <c r="VBD108" s="191"/>
      <c r="VBE108" s="164"/>
      <c r="VBF108" s="163"/>
      <c r="VBH108" s="165"/>
      <c r="VBJ108" s="139"/>
      <c r="VBL108" s="190"/>
      <c r="VBM108" s="141"/>
      <c r="VBN108" s="139"/>
      <c r="VBO108" s="163"/>
      <c r="VBP108" s="163"/>
      <c r="VBQ108" s="139"/>
      <c r="VBR108" s="143"/>
      <c r="VBS108" s="163"/>
      <c r="VBT108" s="139"/>
      <c r="VBU108" s="143"/>
      <c r="VBV108" s="163"/>
      <c r="VBW108" s="139"/>
      <c r="VBX108" s="143"/>
      <c r="VBY108" s="163"/>
      <c r="VBZ108" s="139"/>
      <c r="VCA108" s="143"/>
      <c r="VCB108" s="163"/>
      <c r="VCC108" s="191"/>
      <c r="VCD108" s="164"/>
      <c r="VCE108" s="163"/>
      <c r="VCG108" s="165"/>
      <c r="VCI108" s="139"/>
      <c r="VCK108" s="190"/>
      <c r="VCL108" s="141"/>
      <c r="VCM108" s="139"/>
      <c r="VCN108" s="163"/>
      <c r="VCO108" s="163"/>
      <c r="VCP108" s="139"/>
      <c r="VCQ108" s="143"/>
      <c r="VCR108" s="163"/>
      <c r="VCS108" s="139"/>
      <c r="VCT108" s="143"/>
      <c r="VCU108" s="163"/>
      <c r="VCV108" s="139"/>
      <c r="VCW108" s="143"/>
      <c r="VCX108" s="163"/>
      <c r="VCY108" s="139"/>
      <c r="VCZ108" s="143"/>
      <c r="VDA108" s="163"/>
      <c r="VDB108" s="191"/>
      <c r="VDC108" s="164"/>
      <c r="VDD108" s="163"/>
      <c r="VDF108" s="165"/>
      <c r="VDH108" s="139"/>
      <c r="VDJ108" s="190"/>
      <c r="VDK108" s="141"/>
      <c r="VDL108" s="139"/>
      <c r="VDM108" s="163"/>
      <c r="VDN108" s="163"/>
      <c r="VDO108" s="139"/>
      <c r="VDP108" s="143"/>
      <c r="VDQ108" s="163"/>
      <c r="VDR108" s="139"/>
      <c r="VDS108" s="143"/>
      <c r="VDT108" s="163"/>
      <c r="VDU108" s="139"/>
      <c r="VDV108" s="143"/>
      <c r="VDW108" s="163"/>
      <c r="VDX108" s="139"/>
      <c r="VDY108" s="143"/>
      <c r="VDZ108" s="163"/>
      <c r="VEA108" s="191"/>
      <c r="VEB108" s="164"/>
      <c r="VEC108" s="163"/>
      <c r="VEE108" s="165"/>
      <c r="VEG108" s="139"/>
      <c r="VEI108" s="190"/>
      <c r="VEJ108" s="141"/>
      <c r="VEK108" s="139"/>
      <c r="VEL108" s="163"/>
      <c r="VEM108" s="163"/>
      <c r="VEN108" s="139"/>
      <c r="VEO108" s="143"/>
      <c r="VEP108" s="163"/>
      <c r="VEQ108" s="139"/>
      <c r="VER108" s="143"/>
      <c r="VES108" s="163"/>
      <c r="VET108" s="139"/>
      <c r="VEU108" s="143"/>
      <c r="VEV108" s="163"/>
      <c r="VEW108" s="139"/>
      <c r="VEX108" s="143"/>
      <c r="VEY108" s="163"/>
      <c r="VEZ108" s="191"/>
      <c r="VFA108" s="164"/>
      <c r="VFB108" s="163"/>
      <c r="VFD108" s="165"/>
      <c r="VFF108" s="139"/>
      <c r="VFH108" s="190"/>
      <c r="VFI108" s="141"/>
      <c r="VFJ108" s="139"/>
      <c r="VFK108" s="163"/>
      <c r="VFL108" s="163"/>
      <c r="VFM108" s="139"/>
      <c r="VFN108" s="143"/>
      <c r="VFO108" s="163"/>
      <c r="VFP108" s="139"/>
      <c r="VFQ108" s="143"/>
      <c r="VFR108" s="163"/>
      <c r="VFS108" s="139"/>
      <c r="VFT108" s="143"/>
      <c r="VFU108" s="163"/>
      <c r="VFV108" s="139"/>
      <c r="VFW108" s="143"/>
      <c r="VFX108" s="163"/>
      <c r="VFY108" s="191"/>
      <c r="VFZ108" s="164"/>
      <c r="VGA108" s="163"/>
      <c r="VGC108" s="165"/>
      <c r="VGE108" s="139"/>
      <c r="VGG108" s="190"/>
      <c r="VGH108" s="141"/>
      <c r="VGI108" s="139"/>
      <c r="VGJ108" s="163"/>
      <c r="VGK108" s="163"/>
      <c r="VGL108" s="139"/>
      <c r="VGM108" s="143"/>
      <c r="VGN108" s="163"/>
      <c r="VGO108" s="139"/>
      <c r="VGP108" s="143"/>
      <c r="VGQ108" s="163"/>
      <c r="VGR108" s="139"/>
      <c r="VGS108" s="143"/>
      <c r="VGT108" s="163"/>
      <c r="VGU108" s="139"/>
      <c r="VGV108" s="143"/>
      <c r="VGW108" s="163"/>
      <c r="VGX108" s="191"/>
      <c r="VGY108" s="164"/>
      <c r="VGZ108" s="163"/>
      <c r="VHB108" s="165"/>
      <c r="VHD108" s="139"/>
      <c r="VHF108" s="190"/>
      <c r="VHG108" s="141"/>
      <c r="VHH108" s="139"/>
      <c r="VHI108" s="163"/>
      <c r="VHJ108" s="163"/>
      <c r="VHK108" s="139"/>
      <c r="VHL108" s="143"/>
      <c r="VHM108" s="163"/>
      <c r="VHN108" s="139"/>
      <c r="VHO108" s="143"/>
      <c r="VHP108" s="163"/>
      <c r="VHQ108" s="139"/>
      <c r="VHR108" s="143"/>
      <c r="VHS108" s="163"/>
      <c r="VHT108" s="139"/>
      <c r="VHU108" s="143"/>
      <c r="VHV108" s="163"/>
      <c r="VHW108" s="191"/>
      <c r="VHX108" s="164"/>
      <c r="VHY108" s="163"/>
      <c r="VIA108" s="165"/>
      <c r="VIC108" s="139"/>
      <c r="VIE108" s="190"/>
      <c r="VIF108" s="141"/>
      <c r="VIG108" s="139"/>
      <c r="VIH108" s="163"/>
      <c r="VII108" s="163"/>
      <c r="VIJ108" s="139"/>
      <c r="VIK108" s="143"/>
      <c r="VIL108" s="163"/>
      <c r="VIM108" s="139"/>
      <c r="VIN108" s="143"/>
      <c r="VIO108" s="163"/>
      <c r="VIP108" s="139"/>
      <c r="VIQ108" s="143"/>
      <c r="VIR108" s="163"/>
      <c r="VIS108" s="139"/>
      <c r="VIT108" s="143"/>
      <c r="VIU108" s="163"/>
      <c r="VIV108" s="191"/>
      <c r="VIW108" s="164"/>
      <c r="VIX108" s="163"/>
      <c r="VIZ108" s="165"/>
      <c r="VJB108" s="139"/>
      <c r="VJD108" s="190"/>
      <c r="VJE108" s="141"/>
      <c r="VJF108" s="139"/>
      <c r="VJG108" s="163"/>
      <c r="VJH108" s="163"/>
      <c r="VJI108" s="139"/>
      <c r="VJJ108" s="143"/>
      <c r="VJK108" s="163"/>
      <c r="VJL108" s="139"/>
      <c r="VJM108" s="143"/>
      <c r="VJN108" s="163"/>
      <c r="VJO108" s="139"/>
      <c r="VJP108" s="143"/>
      <c r="VJQ108" s="163"/>
      <c r="VJR108" s="139"/>
      <c r="VJS108" s="143"/>
      <c r="VJT108" s="163"/>
      <c r="VJU108" s="191"/>
      <c r="VJV108" s="164"/>
      <c r="VJW108" s="163"/>
      <c r="VJY108" s="165"/>
      <c r="VKA108" s="139"/>
      <c r="VKC108" s="190"/>
      <c r="VKD108" s="141"/>
      <c r="VKE108" s="139"/>
      <c r="VKF108" s="163"/>
      <c r="VKG108" s="163"/>
      <c r="VKH108" s="139"/>
      <c r="VKI108" s="143"/>
      <c r="VKJ108" s="163"/>
      <c r="VKK108" s="139"/>
      <c r="VKL108" s="143"/>
      <c r="VKM108" s="163"/>
      <c r="VKN108" s="139"/>
      <c r="VKO108" s="143"/>
      <c r="VKP108" s="163"/>
      <c r="VKQ108" s="139"/>
      <c r="VKR108" s="143"/>
      <c r="VKS108" s="163"/>
      <c r="VKT108" s="191"/>
      <c r="VKU108" s="164"/>
      <c r="VKV108" s="163"/>
      <c r="VKX108" s="165"/>
      <c r="VKZ108" s="139"/>
      <c r="VLB108" s="190"/>
      <c r="VLC108" s="141"/>
      <c r="VLD108" s="139"/>
      <c r="VLE108" s="163"/>
      <c r="VLF108" s="163"/>
      <c r="VLG108" s="139"/>
      <c r="VLH108" s="143"/>
      <c r="VLI108" s="163"/>
      <c r="VLJ108" s="139"/>
      <c r="VLK108" s="143"/>
      <c r="VLL108" s="163"/>
      <c r="VLM108" s="139"/>
      <c r="VLN108" s="143"/>
      <c r="VLO108" s="163"/>
      <c r="VLP108" s="139"/>
      <c r="VLQ108" s="143"/>
      <c r="VLR108" s="163"/>
      <c r="VLS108" s="191"/>
      <c r="VLT108" s="164"/>
      <c r="VLU108" s="163"/>
      <c r="VLW108" s="165"/>
      <c r="VLY108" s="139"/>
      <c r="VMA108" s="190"/>
      <c r="VMB108" s="141"/>
      <c r="VMC108" s="139"/>
      <c r="VMD108" s="163"/>
      <c r="VME108" s="163"/>
      <c r="VMF108" s="139"/>
      <c r="VMG108" s="143"/>
      <c r="VMH108" s="163"/>
      <c r="VMI108" s="139"/>
      <c r="VMJ108" s="143"/>
      <c r="VMK108" s="163"/>
      <c r="VML108" s="139"/>
      <c r="VMM108" s="143"/>
      <c r="VMN108" s="163"/>
      <c r="VMO108" s="139"/>
      <c r="VMP108" s="143"/>
      <c r="VMQ108" s="163"/>
      <c r="VMR108" s="191"/>
      <c r="VMS108" s="164"/>
      <c r="VMT108" s="163"/>
      <c r="VMV108" s="165"/>
      <c r="VMX108" s="139"/>
      <c r="VMZ108" s="190"/>
      <c r="VNA108" s="141"/>
      <c r="VNB108" s="139"/>
      <c r="VNC108" s="163"/>
      <c r="VND108" s="163"/>
      <c r="VNE108" s="139"/>
      <c r="VNF108" s="143"/>
      <c r="VNG108" s="163"/>
      <c r="VNH108" s="139"/>
      <c r="VNI108" s="143"/>
      <c r="VNJ108" s="163"/>
      <c r="VNK108" s="139"/>
      <c r="VNL108" s="143"/>
      <c r="VNM108" s="163"/>
      <c r="VNN108" s="139"/>
      <c r="VNO108" s="143"/>
      <c r="VNP108" s="163"/>
      <c r="VNQ108" s="191"/>
      <c r="VNR108" s="164"/>
      <c r="VNS108" s="163"/>
      <c r="VNU108" s="165"/>
      <c r="VNW108" s="139"/>
      <c r="VNY108" s="190"/>
      <c r="VNZ108" s="141"/>
      <c r="VOA108" s="139"/>
      <c r="VOB108" s="163"/>
      <c r="VOC108" s="163"/>
      <c r="VOD108" s="139"/>
      <c r="VOE108" s="143"/>
      <c r="VOF108" s="163"/>
      <c r="VOG108" s="139"/>
      <c r="VOH108" s="143"/>
      <c r="VOI108" s="163"/>
      <c r="VOJ108" s="139"/>
      <c r="VOK108" s="143"/>
      <c r="VOL108" s="163"/>
      <c r="VOM108" s="139"/>
      <c r="VON108" s="143"/>
      <c r="VOO108" s="163"/>
      <c r="VOP108" s="191"/>
      <c r="VOQ108" s="164"/>
      <c r="VOR108" s="163"/>
      <c r="VOT108" s="165"/>
      <c r="VOV108" s="139"/>
      <c r="VOX108" s="190"/>
      <c r="VOY108" s="141"/>
      <c r="VOZ108" s="139"/>
      <c r="VPA108" s="163"/>
      <c r="VPB108" s="163"/>
      <c r="VPC108" s="139"/>
      <c r="VPD108" s="143"/>
      <c r="VPE108" s="163"/>
      <c r="VPF108" s="139"/>
      <c r="VPG108" s="143"/>
      <c r="VPH108" s="163"/>
      <c r="VPI108" s="139"/>
      <c r="VPJ108" s="143"/>
      <c r="VPK108" s="163"/>
      <c r="VPL108" s="139"/>
      <c r="VPM108" s="143"/>
      <c r="VPN108" s="163"/>
      <c r="VPO108" s="191"/>
      <c r="VPP108" s="164"/>
      <c r="VPQ108" s="163"/>
      <c r="VPS108" s="165"/>
      <c r="VPU108" s="139"/>
      <c r="VPW108" s="190"/>
      <c r="VPX108" s="141"/>
      <c r="VPY108" s="139"/>
      <c r="VPZ108" s="163"/>
      <c r="VQA108" s="163"/>
      <c r="VQB108" s="139"/>
      <c r="VQC108" s="143"/>
      <c r="VQD108" s="163"/>
      <c r="VQE108" s="139"/>
      <c r="VQF108" s="143"/>
      <c r="VQG108" s="163"/>
      <c r="VQH108" s="139"/>
      <c r="VQI108" s="143"/>
      <c r="VQJ108" s="163"/>
      <c r="VQK108" s="139"/>
      <c r="VQL108" s="143"/>
      <c r="VQM108" s="163"/>
      <c r="VQN108" s="191"/>
      <c r="VQO108" s="164"/>
      <c r="VQP108" s="163"/>
      <c r="VQR108" s="165"/>
      <c r="VQT108" s="139"/>
      <c r="VQV108" s="190"/>
      <c r="VQW108" s="141"/>
      <c r="VQX108" s="139"/>
      <c r="VQY108" s="163"/>
      <c r="VQZ108" s="163"/>
      <c r="VRA108" s="139"/>
      <c r="VRB108" s="143"/>
      <c r="VRC108" s="163"/>
      <c r="VRD108" s="139"/>
      <c r="VRE108" s="143"/>
      <c r="VRF108" s="163"/>
      <c r="VRG108" s="139"/>
      <c r="VRH108" s="143"/>
      <c r="VRI108" s="163"/>
      <c r="VRJ108" s="139"/>
      <c r="VRK108" s="143"/>
      <c r="VRL108" s="163"/>
      <c r="VRM108" s="191"/>
      <c r="VRN108" s="164"/>
      <c r="VRO108" s="163"/>
      <c r="VRQ108" s="165"/>
      <c r="VRS108" s="139"/>
      <c r="VRU108" s="190"/>
      <c r="VRV108" s="141"/>
      <c r="VRW108" s="139"/>
      <c r="VRX108" s="163"/>
      <c r="VRY108" s="163"/>
      <c r="VRZ108" s="139"/>
      <c r="VSA108" s="143"/>
      <c r="VSB108" s="163"/>
      <c r="VSC108" s="139"/>
      <c r="VSD108" s="143"/>
      <c r="VSE108" s="163"/>
      <c r="VSF108" s="139"/>
      <c r="VSG108" s="143"/>
      <c r="VSH108" s="163"/>
      <c r="VSI108" s="139"/>
      <c r="VSJ108" s="143"/>
      <c r="VSK108" s="163"/>
      <c r="VSL108" s="191"/>
      <c r="VSM108" s="164"/>
      <c r="VSN108" s="163"/>
      <c r="VSP108" s="165"/>
      <c r="VSR108" s="139"/>
      <c r="VST108" s="190"/>
      <c r="VSU108" s="141"/>
      <c r="VSV108" s="139"/>
      <c r="VSW108" s="163"/>
      <c r="VSX108" s="163"/>
      <c r="VSY108" s="139"/>
      <c r="VSZ108" s="143"/>
      <c r="VTA108" s="163"/>
      <c r="VTB108" s="139"/>
      <c r="VTC108" s="143"/>
      <c r="VTD108" s="163"/>
      <c r="VTE108" s="139"/>
      <c r="VTF108" s="143"/>
      <c r="VTG108" s="163"/>
      <c r="VTH108" s="139"/>
      <c r="VTI108" s="143"/>
      <c r="VTJ108" s="163"/>
      <c r="VTK108" s="191"/>
      <c r="VTL108" s="164"/>
      <c r="VTM108" s="163"/>
      <c r="VTO108" s="165"/>
      <c r="VTQ108" s="139"/>
      <c r="VTS108" s="190"/>
      <c r="VTT108" s="141"/>
      <c r="VTU108" s="139"/>
      <c r="VTV108" s="163"/>
      <c r="VTW108" s="163"/>
      <c r="VTX108" s="139"/>
      <c r="VTY108" s="143"/>
      <c r="VTZ108" s="163"/>
      <c r="VUA108" s="139"/>
      <c r="VUB108" s="143"/>
      <c r="VUC108" s="163"/>
      <c r="VUD108" s="139"/>
      <c r="VUE108" s="143"/>
      <c r="VUF108" s="163"/>
      <c r="VUG108" s="139"/>
      <c r="VUH108" s="143"/>
      <c r="VUI108" s="163"/>
      <c r="VUJ108" s="191"/>
      <c r="VUK108" s="164"/>
      <c r="VUL108" s="163"/>
      <c r="VUN108" s="165"/>
      <c r="VUP108" s="139"/>
      <c r="VUR108" s="190"/>
      <c r="VUS108" s="141"/>
      <c r="VUT108" s="139"/>
      <c r="VUU108" s="163"/>
      <c r="VUV108" s="163"/>
      <c r="VUW108" s="139"/>
      <c r="VUX108" s="143"/>
      <c r="VUY108" s="163"/>
      <c r="VUZ108" s="139"/>
      <c r="VVA108" s="143"/>
      <c r="VVB108" s="163"/>
      <c r="VVC108" s="139"/>
      <c r="VVD108" s="143"/>
      <c r="VVE108" s="163"/>
      <c r="VVF108" s="139"/>
      <c r="VVG108" s="143"/>
      <c r="VVH108" s="163"/>
      <c r="VVI108" s="191"/>
      <c r="VVJ108" s="164"/>
      <c r="VVK108" s="163"/>
      <c r="VVM108" s="165"/>
      <c r="VVO108" s="139"/>
      <c r="VVQ108" s="190"/>
      <c r="VVR108" s="141"/>
      <c r="VVS108" s="139"/>
      <c r="VVT108" s="163"/>
      <c r="VVU108" s="163"/>
      <c r="VVV108" s="139"/>
      <c r="VVW108" s="143"/>
      <c r="VVX108" s="163"/>
      <c r="VVY108" s="139"/>
      <c r="VVZ108" s="143"/>
      <c r="VWA108" s="163"/>
      <c r="VWB108" s="139"/>
      <c r="VWC108" s="143"/>
      <c r="VWD108" s="163"/>
      <c r="VWE108" s="139"/>
      <c r="VWF108" s="143"/>
      <c r="VWG108" s="163"/>
      <c r="VWH108" s="191"/>
      <c r="VWI108" s="164"/>
      <c r="VWJ108" s="163"/>
      <c r="VWL108" s="165"/>
      <c r="VWN108" s="139"/>
      <c r="VWP108" s="190"/>
      <c r="VWQ108" s="141"/>
      <c r="VWR108" s="139"/>
      <c r="VWS108" s="163"/>
      <c r="VWT108" s="163"/>
      <c r="VWU108" s="139"/>
      <c r="VWV108" s="143"/>
      <c r="VWW108" s="163"/>
      <c r="VWX108" s="139"/>
      <c r="VWY108" s="143"/>
      <c r="VWZ108" s="163"/>
      <c r="VXA108" s="139"/>
      <c r="VXB108" s="143"/>
      <c r="VXC108" s="163"/>
      <c r="VXD108" s="139"/>
      <c r="VXE108" s="143"/>
      <c r="VXF108" s="163"/>
      <c r="VXG108" s="191"/>
      <c r="VXH108" s="164"/>
      <c r="VXI108" s="163"/>
      <c r="VXK108" s="165"/>
      <c r="VXM108" s="139"/>
      <c r="VXO108" s="190"/>
      <c r="VXP108" s="141"/>
      <c r="VXQ108" s="139"/>
      <c r="VXR108" s="163"/>
      <c r="VXS108" s="163"/>
      <c r="VXT108" s="139"/>
      <c r="VXU108" s="143"/>
      <c r="VXV108" s="163"/>
      <c r="VXW108" s="139"/>
      <c r="VXX108" s="143"/>
      <c r="VXY108" s="163"/>
      <c r="VXZ108" s="139"/>
      <c r="VYA108" s="143"/>
      <c r="VYB108" s="163"/>
      <c r="VYC108" s="139"/>
      <c r="VYD108" s="143"/>
      <c r="VYE108" s="163"/>
      <c r="VYF108" s="191"/>
      <c r="VYG108" s="164"/>
      <c r="VYH108" s="163"/>
      <c r="VYJ108" s="165"/>
      <c r="VYL108" s="139"/>
      <c r="VYN108" s="190"/>
      <c r="VYO108" s="141"/>
      <c r="VYP108" s="139"/>
      <c r="VYQ108" s="163"/>
      <c r="VYR108" s="163"/>
      <c r="VYS108" s="139"/>
      <c r="VYT108" s="143"/>
      <c r="VYU108" s="163"/>
      <c r="VYV108" s="139"/>
      <c r="VYW108" s="143"/>
      <c r="VYX108" s="163"/>
      <c r="VYY108" s="139"/>
      <c r="VYZ108" s="143"/>
      <c r="VZA108" s="163"/>
      <c r="VZB108" s="139"/>
      <c r="VZC108" s="143"/>
      <c r="VZD108" s="163"/>
      <c r="VZE108" s="191"/>
      <c r="VZF108" s="164"/>
      <c r="VZG108" s="163"/>
      <c r="VZI108" s="165"/>
      <c r="VZK108" s="139"/>
      <c r="VZM108" s="190"/>
      <c r="VZN108" s="141"/>
      <c r="VZO108" s="139"/>
      <c r="VZP108" s="163"/>
      <c r="VZQ108" s="163"/>
      <c r="VZR108" s="139"/>
      <c r="VZS108" s="143"/>
      <c r="VZT108" s="163"/>
      <c r="VZU108" s="139"/>
      <c r="VZV108" s="143"/>
      <c r="VZW108" s="163"/>
      <c r="VZX108" s="139"/>
      <c r="VZY108" s="143"/>
      <c r="VZZ108" s="163"/>
      <c r="WAA108" s="139"/>
      <c r="WAB108" s="143"/>
      <c r="WAC108" s="163"/>
      <c r="WAD108" s="191"/>
      <c r="WAE108" s="164"/>
      <c r="WAF108" s="163"/>
      <c r="WAH108" s="165"/>
      <c r="WAJ108" s="139"/>
      <c r="WAL108" s="190"/>
      <c r="WAM108" s="141"/>
      <c r="WAN108" s="139"/>
      <c r="WAO108" s="163"/>
      <c r="WAP108" s="163"/>
      <c r="WAQ108" s="139"/>
      <c r="WAR108" s="143"/>
      <c r="WAS108" s="163"/>
      <c r="WAT108" s="139"/>
      <c r="WAU108" s="143"/>
      <c r="WAV108" s="163"/>
      <c r="WAW108" s="139"/>
      <c r="WAX108" s="143"/>
      <c r="WAY108" s="163"/>
      <c r="WAZ108" s="139"/>
      <c r="WBA108" s="143"/>
      <c r="WBB108" s="163"/>
      <c r="WBC108" s="191"/>
      <c r="WBD108" s="164"/>
      <c r="WBE108" s="163"/>
      <c r="WBG108" s="165"/>
      <c r="WBI108" s="139"/>
      <c r="WBK108" s="190"/>
      <c r="WBL108" s="141"/>
      <c r="WBM108" s="139"/>
      <c r="WBN108" s="163"/>
      <c r="WBO108" s="163"/>
      <c r="WBP108" s="139"/>
      <c r="WBQ108" s="143"/>
      <c r="WBR108" s="163"/>
      <c r="WBS108" s="139"/>
      <c r="WBT108" s="143"/>
      <c r="WBU108" s="163"/>
      <c r="WBV108" s="139"/>
      <c r="WBW108" s="143"/>
      <c r="WBX108" s="163"/>
      <c r="WBY108" s="139"/>
      <c r="WBZ108" s="143"/>
      <c r="WCA108" s="163"/>
      <c r="WCB108" s="191"/>
      <c r="WCC108" s="164"/>
      <c r="WCD108" s="163"/>
      <c r="WCF108" s="165"/>
      <c r="WCH108" s="139"/>
      <c r="WCJ108" s="190"/>
      <c r="WCK108" s="141"/>
      <c r="WCL108" s="139"/>
      <c r="WCM108" s="163"/>
      <c r="WCN108" s="163"/>
      <c r="WCO108" s="139"/>
      <c r="WCP108" s="143"/>
      <c r="WCQ108" s="163"/>
      <c r="WCR108" s="139"/>
      <c r="WCS108" s="143"/>
      <c r="WCT108" s="163"/>
      <c r="WCU108" s="139"/>
      <c r="WCV108" s="143"/>
      <c r="WCW108" s="163"/>
      <c r="WCX108" s="139"/>
      <c r="WCY108" s="143"/>
      <c r="WCZ108" s="163"/>
      <c r="WDA108" s="191"/>
      <c r="WDB108" s="164"/>
      <c r="WDC108" s="163"/>
      <c r="WDE108" s="165"/>
      <c r="WDG108" s="139"/>
      <c r="WDI108" s="190"/>
      <c r="WDJ108" s="141"/>
      <c r="WDK108" s="139"/>
      <c r="WDL108" s="163"/>
      <c r="WDM108" s="163"/>
      <c r="WDN108" s="139"/>
      <c r="WDO108" s="143"/>
      <c r="WDP108" s="163"/>
      <c r="WDQ108" s="139"/>
      <c r="WDR108" s="143"/>
      <c r="WDS108" s="163"/>
      <c r="WDT108" s="139"/>
      <c r="WDU108" s="143"/>
      <c r="WDV108" s="163"/>
      <c r="WDW108" s="139"/>
      <c r="WDX108" s="143"/>
      <c r="WDY108" s="163"/>
      <c r="WDZ108" s="191"/>
      <c r="WEA108" s="164"/>
      <c r="WEB108" s="163"/>
      <c r="WED108" s="165"/>
      <c r="WEF108" s="139"/>
      <c r="WEH108" s="190"/>
      <c r="WEI108" s="141"/>
      <c r="WEJ108" s="139"/>
      <c r="WEK108" s="163"/>
      <c r="WEL108" s="163"/>
      <c r="WEM108" s="139"/>
      <c r="WEN108" s="143"/>
      <c r="WEO108" s="163"/>
      <c r="WEP108" s="139"/>
      <c r="WEQ108" s="143"/>
      <c r="WER108" s="163"/>
      <c r="WES108" s="139"/>
      <c r="WET108" s="143"/>
      <c r="WEU108" s="163"/>
      <c r="WEV108" s="139"/>
      <c r="WEW108" s="143"/>
      <c r="WEX108" s="163"/>
      <c r="WEY108" s="191"/>
      <c r="WEZ108" s="164"/>
      <c r="WFA108" s="163"/>
      <c r="WFC108" s="165"/>
      <c r="WFE108" s="139"/>
      <c r="WFG108" s="190"/>
      <c r="WFH108" s="141"/>
      <c r="WFI108" s="139"/>
      <c r="WFJ108" s="163"/>
      <c r="WFK108" s="163"/>
      <c r="WFL108" s="139"/>
      <c r="WFM108" s="143"/>
      <c r="WFN108" s="163"/>
      <c r="WFO108" s="139"/>
      <c r="WFP108" s="143"/>
      <c r="WFQ108" s="163"/>
      <c r="WFR108" s="139"/>
      <c r="WFS108" s="143"/>
      <c r="WFT108" s="163"/>
      <c r="WFU108" s="139"/>
      <c r="WFV108" s="143"/>
      <c r="WFW108" s="163"/>
      <c r="WFX108" s="191"/>
      <c r="WFY108" s="164"/>
      <c r="WFZ108" s="163"/>
      <c r="WGB108" s="165"/>
      <c r="WGD108" s="139"/>
      <c r="WGF108" s="190"/>
      <c r="WGG108" s="141"/>
      <c r="WGH108" s="139"/>
      <c r="WGI108" s="163"/>
      <c r="WGJ108" s="163"/>
      <c r="WGK108" s="139"/>
      <c r="WGL108" s="143"/>
      <c r="WGM108" s="163"/>
      <c r="WGN108" s="139"/>
      <c r="WGO108" s="143"/>
      <c r="WGP108" s="163"/>
      <c r="WGQ108" s="139"/>
      <c r="WGR108" s="143"/>
      <c r="WGS108" s="163"/>
      <c r="WGT108" s="139"/>
      <c r="WGU108" s="143"/>
      <c r="WGV108" s="163"/>
      <c r="WGW108" s="191"/>
      <c r="WGX108" s="164"/>
      <c r="WGY108" s="163"/>
      <c r="WHA108" s="165"/>
      <c r="WHC108" s="139"/>
      <c r="WHE108" s="190"/>
      <c r="WHF108" s="141"/>
      <c r="WHG108" s="139"/>
      <c r="WHH108" s="163"/>
      <c r="WHI108" s="163"/>
      <c r="WHJ108" s="139"/>
      <c r="WHK108" s="143"/>
      <c r="WHL108" s="163"/>
      <c r="WHM108" s="139"/>
      <c r="WHN108" s="143"/>
      <c r="WHO108" s="163"/>
      <c r="WHP108" s="139"/>
      <c r="WHQ108" s="143"/>
      <c r="WHR108" s="163"/>
      <c r="WHS108" s="139"/>
      <c r="WHT108" s="143"/>
      <c r="WHU108" s="163"/>
      <c r="WHV108" s="191"/>
      <c r="WHW108" s="164"/>
      <c r="WHX108" s="163"/>
      <c r="WHZ108" s="165"/>
      <c r="WIB108" s="139"/>
      <c r="WID108" s="190"/>
      <c r="WIE108" s="141"/>
      <c r="WIF108" s="139"/>
      <c r="WIG108" s="163"/>
      <c r="WIH108" s="163"/>
      <c r="WII108" s="139"/>
      <c r="WIJ108" s="143"/>
      <c r="WIK108" s="163"/>
      <c r="WIL108" s="139"/>
      <c r="WIM108" s="143"/>
      <c r="WIN108" s="163"/>
      <c r="WIO108" s="139"/>
      <c r="WIP108" s="143"/>
      <c r="WIQ108" s="163"/>
      <c r="WIR108" s="139"/>
      <c r="WIS108" s="143"/>
      <c r="WIT108" s="163"/>
      <c r="WIU108" s="191"/>
      <c r="WIV108" s="164"/>
      <c r="WIW108" s="163"/>
      <c r="WIY108" s="165"/>
      <c r="WJA108" s="139"/>
      <c r="WJC108" s="190"/>
      <c r="WJD108" s="141"/>
      <c r="WJE108" s="139"/>
      <c r="WJF108" s="163"/>
      <c r="WJG108" s="163"/>
      <c r="WJH108" s="139"/>
      <c r="WJI108" s="143"/>
      <c r="WJJ108" s="163"/>
      <c r="WJK108" s="139"/>
      <c r="WJL108" s="143"/>
      <c r="WJM108" s="163"/>
      <c r="WJN108" s="139"/>
      <c r="WJO108" s="143"/>
      <c r="WJP108" s="163"/>
      <c r="WJQ108" s="139"/>
      <c r="WJR108" s="143"/>
      <c r="WJS108" s="163"/>
      <c r="WJT108" s="191"/>
      <c r="WJU108" s="164"/>
      <c r="WJV108" s="163"/>
      <c r="WJX108" s="165"/>
      <c r="WJZ108" s="139"/>
      <c r="WKB108" s="190"/>
      <c r="WKC108" s="141"/>
      <c r="WKD108" s="139"/>
      <c r="WKE108" s="163"/>
      <c r="WKF108" s="163"/>
      <c r="WKG108" s="139"/>
      <c r="WKH108" s="143"/>
      <c r="WKI108" s="163"/>
      <c r="WKJ108" s="139"/>
      <c r="WKK108" s="143"/>
      <c r="WKL108" s="163"/>
      <c r="WKM108" s="139"/>
      <c r="WKN108" s="143"/>
      <c r="WKO108" s="163"/>
      <c r="WKP108" s="139"/>
      <c r="WKQ108" s="143"/>
      <c r="WKR108" s="163"/>
      <c r="WKS108" s="191"/>
      <c r="WKT108" s="164"/>
      <c r="WKU108" s="163"/>
      <c r="WKW108" s="165"/>
      <c r="WKY108" s="139"/>
      <c r="WLA108" s="190"/>
      <c r="WLB108" s="141"/>
      <c r="WLC108" s="139"/>
      <c r="WLD108" s="163"/>
      <c r="WLE108" s="163"/>
      <c r="WLF108" s="139"/>
      <c r="WLG108" s="143"/>
      <c r="WLH108" s="163"/>
      <c r="WLI108" s="139"/>
      <c r="WLJ108" s="143"/>
      <c r="WLK108" s="163"/>
      <c r="WLL108" s="139"/>
      <c r="WLM108" s="143"/>
      <c r="WLN108" s="163"/>
      <c r="WLO108" s="139"/>
      <c r="WLP108" s="143"/>
      <c r="WLQ108" s="163"/>
      <c r="WLR108" s="191"/>
      <c r="WLS108" s="164"/>
      <c r="WLT108" s="163"/>
      <c r="WLV108" s="165"/>
      <c r="WLX108" s="139"/>
      <c r="WLZ108" s="190"/>
      <c r="WMA108" s="141"/>
      <c r="WMB108" s="139"/>
      <c r="WMC108" s="163"/>
      <c r="WMD108" s="163"/>
      <c r="WME108" s="139"/>
      <c r="WMF108" s="143"/>
      <c r="WMG108" s="163"/>
      <c r="WMH108" s="139"/>
      <c r="WMI108" s="143"/>
      <c r="WMJ108" s="163"/>
      <c r="WMK108" s="139"/>
      <c r="WML108" s="143"/>
      <c r="WMM108" s="163"/>
      <c r="WMN108" s="139"/>
      <c r="WMO108" s="143"/>
      <c r="WMP108" s="163"/>
      <c r="WMQ108" s="191"/>
      <c r="WMR108" s="164"/>
      <c r="WMS108" s="163"/>
      <c r="WMU108" s="165"/>
      <c r="WMW108" s="139"/>
      <c r="WMY108" s="190"/>
      <c r="WMZ108" s="141"/>
      <c r="WNA108" s="139"/>
      <c r="WNB108" s="163"/>
      <c r="WNC108" s="163"/>
      <c r="WND108" s="139"/>
      <c r="WNE108" s="143"/>
      <c r="WNF108" s="163"/>
      <c r="WNG108" s="139"/>
      <c r="WNH108" s="143"/>
      <c r="WNI108" s="163"/>
      <c r="WNJ108" s="139"/>
      <c r="WNK108" s="143"/>
      <c r="WNL108" s="163"/>
      <c r="WNM108" s="139"/>
      <c r="WNN108" s="143"/>
      <c r="WNO108" s="163"/>
      <c r="WNP108" s="191"/>
      <c r="WNQ108" s="164"/>
      <c r="WNR108" s="163"/>
      <c r="WNT108" s="165"/>
      <c r="WNV108" s="139"/>
      <c r="WNX108" s="190"/>
      <c r="WNY108" s="141"/>
      <c r="WNZ108" s="139"/>
      <c r="WOA108" s="163"/>
      <c r="WOB108" s="163"/>
      <c r="WOC108" s="139"/>
      <c r="WOD108" s="143"/>
      <c r="WOE108" s="163"/>
      <c r="WOF108" s="139"/>
      <c r="WOG108" s="143"/>
      <c r="WOH108" s="163"/>
      <c r="WOI108" s="139"/>
      <c r="WOJ108" s="143"/>
      <c r="WOK108" s="163"/>
      <c r="WOL108" s="139"/>
      <c r="WOM108" s="143"/>
      <c r="WON108" s="163"/>
      <c r="WOO108" s="191"/>
      <c r="WOP108" s="164"/>
      <c r="WOQ108" s="163"/>
      <c r="WOS108" s="165"/>
      <c r="WOU108" s="139"/>
      <c r="WOW108" s="190"/>
      <c r="WOX108" s="141"/>
      <c r="WOY108" s="139"/>
      <c r="WOZ108" s="163"/>
      <c r="WPA108" s="163"/>
      <c r="WPB108" s="139"/>
      <c r="WPC108" s="143"/>
      <c r="WPD108" s="163"/>
      <c r="WPE108" s="139"/>
      <c r="WPF108" s="143"/>
      <c r="WPG108" s="163"/>
      <c r="WPH108" s="139"/>
      <c r="WPI108" s="143"/>
      <c r="WPJ108" s="163"/>
      <c r="WPK108" s="139"/>
      <c r="WPL108" s="143"/>
      <c r="WPM108" s="163"/>
      <c r="WPN108" s="191"/>
      <c r="WPO108" s="164"/>
      <c r="WPP108" s="163"/>
      <c r="WPR108" s="165"/>
      <c r="WPT108" s="139"/>
      <c r="WPV108" s="190"/>
      <c r="WPW108" s="141"/>
      <c r="WPX108" s="139"/>
      <c r="WPY108" s="163"/>
      <c r="WPZ108" s="163"/>
      <c r="WQA108" s="139"/>
      <c r="WQB108" s="143"/>
      <c r="WQC108" s="163"/>
      <c r="WQD108" s="139"/>
      <c r="WQE108" s="143"/>
      <c r="WQF108" s="163"/>
      <c r="WQG108" s="139"/>
      <c r="WQH108" s="143"/>
      <c r="WQI108" s="163"/>
      <c r="WQJ108" s="139"/>
      <c r="WQK108" s="143"/>
      <c r="WQL108" s="163"/>
      <c r="WQM108" s="191"/>
      <c r="WQN108" s="164"/>
      <c r="WQO108" s="163"/>
      <c r="WQQ108" s="165"/>
      <c r="WQS108" s="139"/>
      <c r="WQU108" s="190"/>
      <c r="WQV108" s="141"/>
      <c r="WQW108" s="139"/>
      <c r="WQX108" s="163"/>
      <c r="WQY108" s="163"/>
      <c r="WQZ108" s="139"/>
      <c r="WRA108" s="143"/>
      <c r="WRB108" s="163"/>
      <c r="WRC108" s="139"/>
      <c r="WRD108" s="143"/>
      <c r="WRE108" s="163"/>
      <c r="WRF108" s="139"/>
      <c r="WRG108" s="143"/>
      <c r="WRH108" s="163"/>
      <c r="WRI108" s="139"/>
      <c r="WRJ108" s="143"/>
      <c r="WRK108" s="163"/>
      <c r="WRL108" s="191"/>
      <c r="WRM108" s="164"/>
      <c r="WRN108" s="163"/>
      <c r="WRP108" s="165"/>
      <c r="WRR108" s="139"/>
      <c r="WRT108" s="190"/>
      <c r="WRU108" s="141"/>
      <c r="WRV108" s="139"/>
      <c r="WRW108" s="163"/>
      <c r="WRX108" s="163"/>
      <c r="WRY108" s="139"/>
      <c r="WRZ108" s="143"/>
      <c r="WSA108" s="163"/>
      <c r="WSB108" s="139"/>
      <c r="WSC108" s="143"/>
      <c r="WSD108" s="163"/>
      <c r="WSE108" s="139"/>
      <c r="WSF108" s="143"/>
      <c r="WSG108" s="163"/>
      <c r="WSH108" s="139"/>
      <c r="WSI108" s="143"/>
      <c r="WSJ108" s="163"/>
      <c r="WSK108" s="191"/>
      <c r="WSL108" s="164"/>
      <c r="WSM108" s="163"/>
      <c r="WSO108" s="165"/>
      <c r="WSQ108" s="139"/>
      <c r="WSS108" s="190"/>
      <c r="WST108" s="141"/>
      <c r="WSU108" s="139"/>
      <c r="WSV108" s="163"/>
      <c r="WSW108" s="163"/>
      <c r="WSX108" s="139"/>
      <c r="WSY108" s="143"/>
      <c r="WSZ108" s="163"/>
      <c r="WTA108" s="139"/>
      <c r="WTB108" s="143"/>
      <c r="WTC108" s="163"/>
      <c r="WTD108" s="139"/>
      <c r="WTE108" s="143"/>
      <c r="WTF108" s="163"/>
      <c r="WTG108" s="139"/>
      <c r="WTH108" s="143"/>
      <c r="WTI108" s="163"/>
      <c r="WTJ108" s="191"/>
      <c r="WTK108" s="164"/>
      <c r="WTL108" s="163"/>
      <c r="WTN108" s="165"/>
      <c r="WTP108" s="139"/>
      <c r="WTR108" s="190"/>
      <c r="WTS108" s="141"/>
      <c r="WTT108" s="139"/>
      <c r="WTU108" s="163"/>
    </row>
    <row r="109" spans="1:15359 15361:16089" s="140" customFormat="1" ht="14.45" customHeight="1" thickBot="1">
      <c r="A109" s="239" t="s">
        <v>109</v>
      </c>
      <c r="C109" s="215"/>
      <c r="D109" s="141" t="s">
        <v>18</v>
      </c>
      <c r="E109" s="162">
        <v>0</v>
      </c>
      <c r="F109" s="163"/>
      <c r="G109" s="144">
        <f t="shared" si="61"/>
        <v>0</v>
      </c>
      <c r="H109" s="162">
        <v>0</v>
      </c>
      <c r="I109" s="143"/>
      <c r="J109" s="144">
        <f>ROUND($C109*(1+localinf)*H109,0)</f>
        <v>0</v>
      </c>
      <c r="K109" s="162">
        <v>0</v>
      </c>
      <c r="L109" s="143"/>
      <c r="M109" s="163">
        <f>ROUND((1+localinf)*(1+localinf)*K109*$C109,0)</f>
        <v>0</v>
      </c>
      <c r="N109" s="77">
        <f t="shared" si="62"/>
        <v>0</v>
      </c>
      <c r="O109" s="164"/>
      <c r="P109" s="79">
        <f t="shared" si="63"/>
        <v>0</v>
      </c>
      <c r="Q109" s="344"/>
      <c r="R109" s="376"/>
      <c r="S109" s="335"/>
      <c r="T109" s="336"/>
      <c r="U109" s="141"/>
      <c r="V109" s="141"/>
      <c r="W109" s="163"/>
      <c r="X109" s="163"/>
      <c r="Y109" s="163"/>
      <c r="Z109" s="163"/>
      <c r="AA109" s="163"/>
      <c r="AB109" s="191"/>
      <c r="AC109" s="164"/>
      <c r="AD109" s="163"/>
      <c r="AF109" s="165"/>
      <c r="AH109" s="139"/>
      <c r="AJ109" s="190"/>
      <c r="AK109" s="141"/>
      <c r="AL109" s="139"/>
      <c r="AM109" s="163"/>
      <c r="AN109" s="163"/>
      <c r="AO109" s="139"/>
      <c r="AP109" s="143"/>
      <c r="AQ109" s="163"/>
      <c r="AR109" s="139"/>
      <c r="AS109" s="143"/>
      <c r="AT109" s="163"/>
      <c r="AU109" s="139"/>
      <c r="AV109" s="143"/>
      <c r="AW109" s="163"/>
      <c r="AX109" s="139"/>
      <c r="AY109" s="143"/>
      <c r="AZ109" s="163"/>
      <c r="BA109" s="191"/>
      <c r="BB109" s="164"/>
      <c r="BC109" s="163"/>
      <c r="BE109" s="165"/>
      <c r="BG109" s="139"/>
      <c r="BI109" s="190"/>
      <c r="BJ109" s="141"/>
      <c r="BK109" s="139"/>
      <c r="BL109" s="163"/>
      <c r="BM109" s="163"/>
      <c r="BN109" s="139"/>
      <c r="BO109" s="143"/>
      <c r="BP109" s="163"/>
      <c r="BQ109" s="139"/>
      <c r="BR109" s="143"/>
      <c r="BS109" s="163"/>
      <c r="BT109" s="139"/>
      <c r="BU109" s="143"/>
      <c r="BV109" s="163"/>
      <c r="BW109" s="139"/>
      <c r="BX109" s="143"/>
      <c r="BY109" s="163"/>
      <c r="BZ109" s="191"/>
      <c r="CA109" s="164"/>
      <c r="CB109" s="163"/>
      <c r="CD109" s="165"/>
      <c r="CF109" s="139"/>
      <c r="CH109" s="190"/>
      <c r="CI109" s="141"/>
      <c r="CJ109" s="139"/>
      <c r="CK109" s="163"/>
      <c r="CL109" s="163"/>
      <c r="CM109" s="139"/>
      <c r="CN109" s="143"/>
      <c r="CO109" s="163"/>
      <c r="CP109" s="139"/>
      <c r="CQ109" s="143"/>
      <c r="CR109" s="163"/>
      <c r="CS109" s="139"/>
      <c r="CT109" s="143"/>
      <c r="CU109" s="163"/>
      <c r="CV109" s="139"/>
      <c r="CW109" s="143"/>
      <c r="CX109" s="163"/>
      <c r="CY109" s="191"/>
      <c r="CZ109" s="164"/>
      <c r="DA109" s="163"/>
      <c r="DC109" s="165"/>
      <c r="DE109" s="139"/>
      <c r="DG109" s="190"/>
      <c r="DH109" s="141"/>
      <c r="DI109" s="139"/>
      <c r="DJ109" s="163"/>
      <c r="DK109" s="163"/>
      <c r="DL109" s="139"/>
      <c r="DM109" s="143"/>
      <c r="DN109" s="163"/>
      <c r="DO109" s="139"/>
      <c r="DP109" s="143"/>
      <c r="DQ109" s="163"/>
      <c r="DR109" s="139"/>
      <c r="DS109" s="143"/>
      <c r="DT109" s="163"/>
      <c r="DU109" s="139"/>
      <c r="DV109" s="143"/>
      <c r="DW109" s="163"/>
      <c r="DX109" s="191"/>
      <c r="DY109" s="164"/>
      <c r="DZ109" s="163"/>
      <c r="EB109" s="165"/>
      <c r="ED109" s="139"/>
      <c r="EF109" s="190"/>
      <c r="EG109" s="141"/>
      <c r="EH109" s="139"/>
      <c r="EI109" s="163"/>
      <c r="EJ109" s="163"/>
      <c r="EK109" s="139"/>
      <c r="EL109" s="143"/>
      <c r="EM109" s="163"/>
      <c r="EN109" s="139"/>
      <c r="EO109" s="143"/>
      <c r="EP109" s="163"/>
      <c r="EQ109" s="139"/>
      <c r="ER109" s="143"/>
      <c r="ES109" s="163"/>
      <c r="ET109" s="139"/>
      <c r="EU109" s="143"/>
      <c r="EV109" s="163"/>
      <c r="EW109" s="191"/>
      <c r="EX109" s="164"/>
      <c r="EY109" s="163"/>
      <c r="FA109" s="165"/>
      <c r="FC109" s="139"/>
      <c r="FE109" s="190"/>
      <c r="FF109" s="141"/>
      <c r="FG109" s="139"/>
      <c r="FH109" s="163"/>
      <c r="FI109" s="163"/>
      <c r="FJ109" s="139"/>
      <c r="FK109" s="143"/>
      <c r="FL109" s="163"/>
      <c r="FM109" s="139"/>
      <c r="FN109" s="143"/>
      <c r="FO109" s="163"/>
      <c r="FP109" s="139"/>
      <c r="FQ109" s="143"/>
      <c r="FR109" s="163"/>
      <c r="FS109" s="139"/>
      <c r="FT109" s="143"/>
      <c r="FU109" s="163"/>
      <c r="FV109" s="191"/>
      <c r="FW109" s="164"/>
      <c r="FX109" s="163"/>
      <c r="FZ109" s="165"/>
      <c r="GB109" s="139"/>
      <c r="GD109" s="190"/>
      <c r="GE109" s="141"/>
      <c r="GF109" s="139"/>
      <c r="GG109" s="163"/>
      <c r="GH109" s="163"/>
      <c r="GI109" s="139"/>
      <c r="GJ109" s="143"/>
      <c r="GK109" s="163"/>
      <c r="GL109" s="139"/>
      <c r="GM109" s="143"/>
      <c r="GN109" s="163"/>
      <c r="GO109" s="139"/>
      <c r="GP109" s="143"/>
      <c r="GQ109" s="163"/>
      <c r="GR109" s="139"/>
      <c r="GS109" s="143"/>
      <c r="GT109" s="163"/>
      <c r="GU109" s="191"/>
      <c r="GV109" s="164"/>
      <c r="GW109" s="163"/>
      <c r="GY109" s="165"/>
      <c r="HA109" s="139"/>
      <c r="HC109" s="190"/>
      <c r="HD109" s="141"/>
      <c r="HE109" s="139"/>
      <c r="HF109" s="163"/>
      <c r="HG109" s="163"/>
      <c r="HH109" s="139"/>
      <c r="HI109" s="143"/>
      <c r="HJ109" s="163"/>
      <c r="HK109" s="139"/>
      <c r="HL109" s="143"/>
      <c r="HM109" s="163"/>
      <c r="HN109" s="139"/>
      <c r="HO109" s="143"/>
      <c r="HP109" s="163"/>
      <c r="HQ109" s="139"/>
      <c r="HR109" s="143"/>
      <c r="HS109" s="163"/>
      <c r="HT109" s="191"/>
      <c r="HU109" s="164"/>
      <c r="HV109" s="163"/>
      <c r="HX109" s="165"/>
      <c r="HZ109" s="139"/>
      <c r="IB109" s="190"/>
      <c r="IC109" s="141"/>
      <c r="ID109" s="139"/>
      <c r="IE109" s="163"/>
      <c r="IF109" s="163"/>
      <c r="IG109" s="139"/>
      <c r="IH109" s="143"/>
      <c r="II109" s="163"/>
      <c r="IJ109" s="139"/>
      <c r="IK109" s="143"/>
      <c r="IL109" s="163"/>
      <c r="IM109" s="139"/>
      <c r="IN109" s="143"/>
      <c r="IO109" s="163"/>
      <c r="IP109" s="139"/>
      <c r="IQ109" s="143"/>
      <c r="IR109" s="163"/>
      <c r="IS109" s="191"/>
      <c r="IT109" s="164"/>
      <c r="IU109" s="163"/>
      <c r="IW109" s="165"/>
      <c r="IY109" s="139"/>
      <c r="JA109" s="190"/>
      <c r="JB109" s="141"/>
      <c r="JC109" s="139"/>
      <c r="JD109" s="163"/>
      <c r="JE109" s="163"/>
      <c r="JF109" s="139"/>
      <c r="JG109" s="143"/>
      <c r="JH109" s="163"/>
      <c r="JI109" s="139"/>
      <c r="JJ109" s="143"/>
      <c r="JK109" s="163"/>
      <c r="JL109" s="139"/>
      <c r="JM109" s="143"/>
      <c r="JN109" s="163"/>
      <c r="JO109" s="139"/>
      <c r="JP109" s="143"/>
      <c r="JQ109" s="163"/>
      <c r="JR109" s="191"/>
      <c r="JS109" s="164"/>
      <c r="JT109" s="163"/>
      <c r="JV109" s="165"/>
      <c r="JX109" s="139"/>
      <c r="JZ109" s="190"/>
      <c r="KA109" s="141"/>
      <c r="KB109" s="139"/>
      <c r="KC109" s="163"/>
      <c r="KD109" s="163"/>
      <c r="KE109" s="139"/>
      <c r="KF109" s="143"/>
      <c r="KG109" s="163"/>
      <c r="KH109" s="139"/>
      <c r="KI109" s="143"/>
      <c r="KJ109" s="163"/>
      <c r="KK109" s="139"/>
      <c r="KL109" s="143"/>
      <c r="KM109" s="163"/>
      <c r="KN109" s="139"/>
      <c r="KO109" s="143"/>
      <c r="KP109" s="163"/>
      <c r="KQ109" s="191"/>
      <c r="KR109" s="164"/>
      <c r="KS109" s="163"/>
      <c r="KU109" s="165"/>
      <c r="KW109" s="139"/>
      <c r="KY109" s="190"/>
      <c r="KZ109" s="141"/>
      <c r="LA109" s="139"/>
      <c r="LB109" s="163"/>
      <c r="LC109" s="163"/>
      <c r="LD109" s="139"/>
      <c r="LE109" s="143"/>
      <c r="LF109" s="163"/>
      <c r="LG109" s="139"/>
      <c r="LH109" s="143"/>
      <c r="LI109" s="163"/>
      <c r="LJ109" s="139"/>
      <c r="LK109" s="143"/>
      <c r="LL109" s="163"/>
      <c r="LM109" s="139"/>
      <c r="LN109" s="143"/>
      <c r="LO109" s="163"/>
      <c r="LP109" s="191"/>
      <c r="LQ109" s="164"/>
      <c r="LR109" s="163"/>
      <c r="LT109" s="165"/>
      <c r="LV109" s="139"/>
      <c r="LX109" s="190"/>
      <c r="LY109" s="141"/>
      <c r="LZ109" s="139"/>
      <c r="MA109" s="163"/>
      <c r="MB109" s="163"/>
      <c r="MC109" s="139"/>
      <c r="MD109" s="143"/>
      <c r="ME109" s="163"/>
      <c r="MF109" s="139"/>
      <c r="MG109" s="143"/>
      <c r="MH109" s="163"/>
      <c r="MI109" s="139"/>
      <c r="MJ109" s="143"/>
      <c r="MK109" s="163"/>
      <c r="ML109" s="139"/>
      <c r="MM109" s="143"/>
      <c r="MN109" s="163"/>
      <c r="MO109" s="191"/>
      <c r="MP109" s="164"/>
      <c r="MQ109" s="163"/>
      <c r="MS109" s="165"/>
      <c r="MU109" s="139"/>
      <c r="MW109" s="190"/>
      <c r="MX109" s="141"/>
      <c r="MY109" s="139"/>
      <c r="MZ109" s="163"/>
      <c r="NA109" s="163"/>
      <c r="NB109" s="139"/>
      <c r="NC109" s="143"/>
      <c r="ND109" s="163"/>
      <c r="NE109" s="139"/>
      <c r="NF109" s="143"/>
      <c r="NG109" s="163"/>
      <c r="NH109" s="139"/>
      <c r="NI109" s="143"/>
      <c r="NJ109" s="163"/>
      <c r="NK109" s="139"/>
      <c r="NL109" s="143"/>
      <c r="NM109" s="163"/>
      <c r="NN109" s="191"/>
      <c r="NO109" s="164"/>
      <c r="NP109" s="163"/>
      <c r="NR109" s="165"/>
      <c r="NT109" s="139"/>
      <c r="NV109" s="190"/>
      <c r="NW109" s="141"/>
      <c r="NX109" s="139"/>
      <c r="NY109" s="163"/>
      <c r="NZ109" s="163"/>
      <c r="OA109" s="139"/>
      <c r="OB109" s="143"/>
      <c r="OC109" s="163"/>
      <c r="OD109" s="139"/>
      <c r="OE109" s="143"/>
      <c r="OF109" s="163"/>
      <c r="OG109" s="139"/>
      <c r="OH109" s="143"/>
      <c r="OI109" s="163"/>
      <c r="OJ109" s="139"/>
      <c r="OK109" s="143"/>
      <c r="OL109" s="163"/>
      <c r="OM109" s="191"/>
      <c r="ON109" s="164"/>
      <c r="OO109" s="163"/>
      <c r="OQ109" s="165"/>
      <c r="OS109" s="139"/>
      <c r="OU109" s="190"/>
      <c r="OV109" s="141"/>
      <c r="OW109" s="139"/>
      <c r="OX109" s="163"/>
      <c r="OY109" s="163"/>
      <c r="OZ109" s="139"/>
      <c r="PA109" s="143"/>
      <c r="PB109" s="163"/>
      <c r="PC109" s="139"/>
      <c r="PD109" s="143"/>
      <c r="PE109" s="163"/>
      <c r="PF109" s="139"/>
      <c r="PG109" s="143"/>
      <c r="PH109" s="163"/>
      <c r="PI109" s="139"/>
      <c r="PJ109" s="143"/>
      <c r="PK109" s="163"/>
      <c r="PL109" s="191"/>
      <c r="PM109" s="164"/>
      <c r="PN109" s="163"/>
      <c r="PP109" s="165"/>
      <c r="PR109" s="139"/>
      <c r="PT109" s="190"/>
      <c r="PU109" s="141"/>
      <c r="PV109" s="139"/>
      <c r="PW109" s="163"/>
      <c r="PX109" s="163"/>
      <c r="PY109" s="139"/>
      <c r="PZ109" s="143"/>
      <c r="QA109" s="163"/>
      <c r="QB109" s="139"/>
      <c r="QC109" s="143"/>
      <c r="QD109" s="163"/>
      <c r="QE109" s="139"/>
      <c r="QF109" s="143"/>
      <c r="QG109" s="163"/>
      <c r="QH109" s="139"/>
      <c r="QI109" s="143"/>
      <c r="QJ109" s="163"/>
      <c r="QK109" s="191"/>
      <c r="QL109" s="164"/>
      <c r="QM109" s="163"/>
      <c r="QO109" s="165"/>
      <c r="QQ109" s="139"/>
      <c r="QS109" s="190"/>
      <c r="QT109" s="141"/>
      <c r="QU109" s="139"/>
      <c r="QV109" s="163"/>
      <c r="QW109" s="163"/>
      <c r="QX109" s="139"/>
      <c r="QY109" s="143"/>
      <c r="QZ109" s="163"/>
      <c r="RA109" s="139"/>
      <c r="RB109" s="143"/>
      <c r="RC109" s="163"/>
      <c r="RD109" s="139"/>
      <c r="RE109" s="143"/>
      <c r="RF109" s="163"/>
      <c r="RG109" s="139"/>
      <c r="RH109" s="143"/>
      <c r="RI109" s="163"/>
      <c r="RJ109" s="191"/>
      <c r="RK109" s="164"/>
      <c r="RL109" s="163"/>
      <c r="RN109" s="165"/>
      <c r="RP109" s="139"/>
      <c r="RR109" s="190"/>
      <c r="RS109" s="141"/>
      <c r="RT109" s="139"/>
      <c r="RU109" s="163"/>
      <c r="RV109" s="163"/>
      <c r="RW109" s="139"/>
      <c r="RX109" s="143"/>
      <c r="RY109" s="163"/>
      <c r="RZ109" s="139"/>
      <c r="SA109" s="143"/>
      <c r="SB109" s="163"/>
      <c r="SC109" s="139"/>
      <c r="SD109" s="143"/>
      <c r="SE109" s="163"/>
      <c r="SF109" s="139"/>
      <c r="SG109" s="143"/>
      <c r="SH109" s="163"/>
      <c r="SI109" s="191"/>
      <c r="SJ109" s="164"/>
      <c r="SK109" s="163"/>
      <c r="SM109" s="165"/>
      <c r="SO109" s="139"/>
      <c r="SQ109" s="190"/>
      <c r="SR109" s="141"/>
      <c r="SS109" s="139"/>
      <c r="ST109" s="163"/>
      <c r="SU109" s="163"/>
      <c r="SV109" s="139"/>
      <c r="SW109" s="143"/>
      <c r="SX109" s="163"/>
      <c r="SY109" s="139"/>
      <c r="SZ109" s="143"/>
      <c r="TA109" s="163"/>
      <c r="TB109" s="139"/>
      <c r="TC109" s="143"/>
      <c r="TD109" s="163"/>
      <c r="TE109" s="139"/>
      <c r="TF109" s="143"/>
      <c r="TG109" s="163"/>
      <c r="TH109" s="191"/>
      <c r="TI109" s="164"/>
      <c r="TJ109" s="163"/>
      <c r="TL109" s="165"/>
      <c r="TN109" s="139"/>
      <c r="TP109" s="190"/>
      <c r="TQ109" s="141"/>
      <c r="TR109" s="139"/>
      <c r="TS109" s="163"/>
      <c r="TT109" s="163"/>
      <c r="TU109" s="139"/>
      <c r="TV109" s="143"/>
      <c r="TW109" s="163"/>
      <c r="TX109" s="139"/>
      <c r="TY109" s="143"/>
      <c r="TZ109" s="163"/>
      <c r="UA109" s="139"/>
      <c r="UB109" s="143"/>
      <c r="UC109" s="163"/>
      <c r="UD109" s="139"/>
      <c r="UE109" s="143"/>
      <c r="UF109" s="163"/>
      <c r="UG109" s="191"/>
      <c r="UH109" s="164"/>
      <c r="UI109" s="163"/>
      <c r="UK109" s="165"/>
      <c r="UM109" s="139"/>
      <c r="UO109" s="190"/>
      <c r="UP109" s="141"/>
      <c r="UQ109" s="139"/>
      <c r="UR109" s="163"/>
      <c r="US109" s="163"/>
      <c r="UT109" s="139"/>
      <c r="UU109" s="143"/>
      <c r="UV109" s="163"/>
      <c r="UW109" s="139"/>
      <c r="UX109" s="143"/>
      <c r="UY109" s="163"/>
      <c r="UZ109" s="139"/>
      <c r="VA109" s="143"/>
      <c r="VB109" s="163"/>
      <c r="VC109" s="139"/>
      <c r="VD109" s="143"/>
      <c r="VE109" s="163"/>
      <c r="VF109" s="191"/>
      <c r="VG109" s="164"/>
      <c r="VH109" s="163"/>
      <c r="VJ109" s="165"/>
      <c r="VL109" s="139"/>
      <c r="VN109" s="190"/>
      <c r="VO109" s="141"/>
      <c r="VP109" s="139"/>
      <c r="VQ109" s="163"/>
      <c r="VR109" s="163"/>
      <c r="VS109" s="139"/>
      <c r="VT109" s="143"/>
      <c r="VU109" s="163"/>
      <c r="VV109" s="139"/>
      <c r="VW109" s="143"/>
      <c r="VX109" s="163"/>
      <c r="VY109" s="139"/>
      <c r="VZ109" s="143"/>
      <c r="WA109" s="163"/>
      <c r="WB109" s="139"/>
      <c r="WC109" s="143"/>
      <c r="WD109" s="163"/>
      <c r="WE109" s="191"/>
      <c r="WF109" s="164"/>
      <c r="WG109" s="163"/>
      <c r="WI109" s="165"/>
      <c r="WK109" s="139"/>
      <c r="WM109" s="190"/>
      <c r="WN109" s="141"/>
      <c r="WO109" s="139"/>
      <c r="WP109" s="163"/>
      <c r="WQ109" s="163"/>
      <c r="WR109" s="139"/>
      <c r="WS109" s="143"/>
      <c r="WT109" s="163"/>
      <c r="WU109" s="139"/>
      <c r="WV109" s="143"/>
      <c r="WW109" s="163"/>
      <c r="WX109" s="139"/>
      <c r="WY109" s="143"/>
      <c r="WZ109" s="163"/>
      <c r="XA109" s="139"/>
      <c r="XB109" s="143"/>
      <c r="XC109" s="163"/>
      <c r="XD109" s="191"/>
      <c r="XE109" s="164"/>
      <c r="XF109" s="163"/>
      <c r="XH109" s="165"/>
      <c r="XJ109" s="139"/>
      <c r="XL109" s="190"/>
      <c r="XM109" s="141"/>
      <c r="XN109" s="139"/>
      <c r="XO109" s="163"/>
      <c r="XP109" s="163"/>
      <c r="XQ109" s="139"/>
      <c r="XR109" s="143"/>
      <c r="XS109" s="163"/>
      <c r="XT109" s="139"/>
      <c r="XU109" s="143"/>
      <c r="XV109" s="163"/>
      <c r="XW109" s="139"/>
      <c r="XX109" s="143"/>
      <c r="XY109" s="163"/>
      <c r="XZ109" s="139"/>
      <c r="YA109" s="143"/>
      <c r="YB109" s="163"/>
      <c r="YC109" s="191"/>
      <c r="YD109" s="164"/>
      <c r="YE109" s="163"/>
      <c r="YG109" s="165"/>
      <c r="YI109" s="139"/>
      <c r="YK109" s="190"/>
      <c r="YL109" s="141"/>
      <c r="YM109" s="139"/>
      <c r="YN109" s="163"/>
      <c r="YO109" s="163"/>
      <c r="YP109" s="139"/>
      <c r="YQ109" s="143"/>
      <c r="YR109" s="163"/>
      <c r="YS109" s="139"/>
      <c r="YT109" s="143"/>
      <c r="YU109" s="163"/>
      <c r="YV109" s="139"/>
      <c r="YW109" s="143"/>
      <c r="YX109" s="163"/>
      <c r="YY109" s="139"/>
      <c r="YZ109" s="143"/>
      <c r="ZA109" s="163"/>
      <c r="ZB109" s="191"/>
      <c r="ZC109" s="164"/>
      <c r="ZD109" s="163"/>
      <c r="ZF109" s="165"/>
      <c r="ZH109" s="139"/>
      <c r="ZJ109" s="190"/>
      <c r="ZK109" s="141"/>
      <c r="ZL109" s="139"/>
      <c r="ZM109" s="163"/>
      <c r="ZN109" s="163"/>
      <c r="ZO109" s="139"/>
      <c r="ZP109" s="143"/>
      <c r="ZQ109" s="163"/>
      <c r="ZR109" s="139"/>
      <c r="ZS109" s="143"/>
      <c r="ZT109" s="163"/>
      <c r="ZU109" s="139"/>
      <c r="ZV109" s="143"/>
      <c r="ZW109" s="163"/>
      <c r="ZX109" s="139"/>
      <c r="ZY109" s="143"/>
      <c r="ZZ109" s="163"/>
      <c r="AAA109" s="191"/>
      <c r="AAB109" s="164"/>
      <c r="AAC109" s="163"/>
      <c r="AAE109" s="165"/>
      <c r="AAG109" s="139"/>
      <c r="AAI109" s="190"/>
      <c r="AAJ109" s="141"/>
      <c r="AAK109" s="139"/>
      <c r="AAL109" s="163"/>
      <c r="AAM109" s="163"/>
      <c r="AAN109" s="139"/>
      <c r="AAO109" s="143"/>
      <c r="AAP109" s="163"/>
      <c r="AAQ109" s="139"/>
      <c r="AAR109" s="143"/>
      <c r="AAS109" s="163"/>
      <c r="AAT109" s="139"/>
      <c r="AAU109" s="143"/>
      <c r="AAV109" s="163"/>
      <c r="AAW109" s="139"/>
      <c r="AAX109" s="143"/>
      <c r="AAY109" s="163"/>
      <c r="AAZ109" s="191"/>
      <c r="ABA109" s="164"/>
      <c r="ABB109" s="163"/>
      <c r="ABD109" s="165"/>
      <c r="ABF109" s="139"/>
      <c r="ABH109" s="190"/>
      <c r="ABI109" s="141"/>
      <c r="ABJ109" s="139"/>
      <c r="ABK109" s="163"/>
      <c r="ABL109" s="163"/>
      <c r="ABM109" s="139"/>
      <c r="ABN109" s="143"/>
      <c r="ABO109" s="163"/>
      <c r="ABP109" s="139"/>
      <c r="ABQ109" s="143"/>
      <c r="ABR109" s="163"/>
      <c r="ABS109" s="139"/>
      <c r="ABT109" s="143"/>
      <c r="ABU109" s="163"/>
      <c r="ABV109" s="139"/>
      <c r="ABW109" s="143"/>
      <c r="ABX109" s="163"/>
      <c r="ABY109" s="191"/>
      <c r="ABZ109" s="164"/>
      <c r="ACA109" s="163"/>
      <c r="ACC109" s="165"/>
      <c r="ACE109" s="139"/>
      <c r="ACG109" s="190"/>
      <c r="ACH109" s="141"/>
      <c r="ACI109" s="139"/>
      <c r="ACJ109" s="163"/>
      <c r="ACK109" s="163"/>
      <c r="ACL109" s="139"/>
      <c r="ACM109" s="143"/>
      <c r="ACN109" s="163"/>
      <c r="ACO109" s="139"/>
      <c r="ACP109" s="143"/>
      <c r="ACQ109" s="163"/>
      <c r="ACR109" s="139"/>
      <c r="ACS109" s="143"/>
      <c r="ACT109" s="163"/>
      <c r="ACU109" s="139"/>
      <c r="ACV109" s="143"/>
      <c r="ACW109" s="163"/>
      <c r="ACX109" s="191"/>
      <c r="ACY109" s="164"/>
      <c r="ACZ109" s="163"/>
      <c r="ADB109" s="165"/>
      <c r="ADD109" s="139"/>
      <c r="ADF109" s="190"/>
      <c r="ADG109" s="141"/>
      <c r="ADH109" s="139"/>
      <c r="ADI109" s="163"/>
      <c r="ADJ109" s="163"/>
      <c r="ADK109" s="139"/>
      <c r="ADL109" s="143"/>
      <c r="ADM109" s="163"/>
      <c r="ADN109" s="139"/>
      <c r="ADO109" s="143"/>
      <c r="ADP109" s="163"/>
      <c r="ADQ109" s="139"/>
      <c r="ADR109" s="143"/>
      <c r="ADS109" s="163"/>
      <c r="ADT109" s="139"/>
      <c r="ADU109" s="143"/>
      <c r="ADV109" s="163"/>
      <c r="ADW109" s="191"/>
      <c r="ADX109" s="164"/>
      <c r="ADY109" s="163"/>
      <c r="AEA109" s="165"/>
      <c r="AEC109" s="139"/>
      <c r="AEE109" s="190"/>
      <c r="AEF109" s="141"/>
      <c r="AEG109" s="139"/>
      <c r="AEH109" s="163"/>
      <c r="AEI109" s="163"/>
      <c r="AEJ109" s="139"/>
      <c r="AEK109" s="143"/>
      <c r="AEL109" s="163"/>
      <c r="AEM109" s="139"/>
      <c r="AEN109" s="143"/>
      <c r="AEO109" s="163"/>
      <c r="AEP109" s="139"/>
      <c r="AEQ109" s="143"/>
      <c r="AER109" s="163"/>
      <c r="AES109" s="139"/>
      <c r="AET109" s="143"/>
      <c r="AEU109" s="163"/>
      <c r="AEV109" s="191"/>
      <c r="AEW109" s="164"/>
      <c r="AEX109" s="163"/>
      <c r="AEZ109" s="165"/>
      <c r="AFB109" s="139"/>
      <c r="AFD109" s="190"/>
      <c r="AFE109" s="141"/>
      <c r="AFF109" s="139"/>
      <c r="AFG109" s="163"/>
      <c r="AFH109" s="163"/>
      <c r="AFI109" s="139"/>
      <c r="AFJ109" s="143"/>
      <c r="AFK109" s="163"/>
      <c r="AFL109" s="139"/>
      <c r="AFM109" s="143"/>
      <c r="AFN109" s="163"/>
      <c r="AFO109" s="139"/>
      <c r="AFP109" s="143"/>
      <c r="AFQ109" s="163"/>
      <c r="AFR109" s="139"/>
      <c r="AFS109" s="143"/>
      <c r="AFT109" s="163"/>
      <c r="AFU109" s="191"/>
      <c r="AFV109" s="164"/>
      <c r="AFW109" s="163"/>
      <c r="AFY109" s="165"/>
      <c r="AGA109" s="139"/>
      <c r="AGC109" s="190"/>
      <c r="AGD109" s="141"/>
      <c r="AGE109" s="139"/>
      <c r="AGF109" s="163"/>
      <c r="AGG109" s="163"/>
      <c r="AGH109" s="139"/>
      <c r="AGI109" s="143"/>
      <c r="AGJ109" s="163"/>
      <c r="AGK109" s="139"/>
      <c r="AGL109" s="143"/>
      <c r="AGM109" s="163"/>
      <c r="AGN109" s="139"/>
      <c r="AGO109" s="143"/>
      <c r="AGP109" s="163"/>
      <c r="AGQ109" s="139"/>
      <c r="AGR109" s="143"/>
      <c r="AGS109" s="163"/>
      <c r="AGT109" s="191"/>
      <c r="AGU109" s="164"/>
      <c r="AGV109" s="163"/>
      <c r="AGX109" s="165"/>
      <c r="AGZ109" s="139"/>
      <c r="AHB109" s="190"/>
      <c r="AHC109" s="141"/>
      <c r="AHD109" s="139"/>
      <c r="AHE109" s="163"/>
      <c r="AHF109" s="163"/>
      <c r="AHG109" s="139"/>
      <c r="AHH109" s="143"/>
      <c r="AHI109" s="163"/>
      <c r="AHJ109" s="139"/>
      <c r="AHK109" s="143"/>
      <c r="AHL109" s="163"/>
      <c r="AHM109" s="139"/>
      <c r="AHN109" s="143"/>
      <c r="AHO109" s="163"/>
      <c r="AHP109" s="139"/>
      <c r="AHQ109" s="143"/>
      <c r="AHR109" s="163"/>
      <c r="AHS109" s="191"/>
      <c r="AHT109" s="164"/>
      <c r="AHU109" s="163"/>
      <c r="AHW109" s="165"/>
      <c r="AHY109" s="139"/>
      <c r="AIA109" s="190"/>
      <c r="AIB109" s="141"/>
      <c r="AIC109" s="139"/>
      <c r="AID109" s="163"/>
      <c r="AIE109" s="163"/>
      <c r="AIF109" s="139"/>
      <c r="AIG109" s="143"/>
      <c r="AIH109" s="163"/>
      <c r="AII109" s="139"/>
      <c r="AIJ109" s="143"/>
      <c r="AIK109" s="163"/>
      <c r="AIL109" s="139"/>
      <c r="AIM109" s="143"/>
      <c r="AIN109" s="163"/>
      <c r="AIO109" s="139"/>
      <c r="AIP109" s="143"/>
      <c r="AIQ109" s="163"/>
      <c r="AIR109" s="191"/>
      <c r="AIS109" s="164"/>
      <c r="AIT109" s="163"/>
      <c r="AIV109" s="165"/>
      <c r="AIX109" s="139"/>
      <c r="AIZ109" s="190"/>
      <c r="AJA109" s="141"/>
      <c r="AJB109" s="139"/>
      <c r="AJC109" s="163"/>
      <c r="AJD109" s="163"/>
      <c r="AJE109" s="139"/>
      <c r="AJF109" s="143"/>
      <c r="AJG109" s="163"/>
      <c r="AJH109" s="139"/>
      <c r="AJI109" s="143"/>
      <c r="AJJ109" s="163"/>
      <c r="AJK109" s="139"/>
      <c r="AJL109" s="143"/>
      <c r="AJM109" s="163"/>
      <c r="AJN109" s="139"/>
      <c r="AJO109" s="143"/>
      <c r="AJP109" s="163"/>
      <c r="AJQ109" s="191"/>
      <c r="AJR109" s="164"/>
      <c r="AJS109" s="163"/>
      <c r="AJU109" s="165"/>
      <c r="AJW109" s="139"/>
      <c r="AJY109" s="190"/>
      <c r="AJZ109" s="141"/>
      <c r="AKA109" s="139"/>
      <c r="AKB109" s="163"/>
      <c r="AKC109" s="163"/>
      <c r="AKD109" s="139"/>
      <c r="AKE109" s="143"/>
      <c r="AKF109" s="163"/>
      <c r="AKG109" s="139"/>
      <c r="AKH109" s="143"/>
      <c r="AKI109" s="163"/>
      <c r="AKJ109" s="139"/>
      <c r="AKK109" s="143"/>
      <c r="AKL109" s="163"/>
      <c r="AKM109" s="139"/>
      <c r="AKN109" s="143"/>
      <c r="AKO109" s="163"/>
      <c r="AKP109" s="191"/>
      <c r="AKQ109" s="164"/>
      <c r="AKR109" s="163"/>
      <c r="AKT109" s="165"/>
      <c r="AKV109" s="139"/>
      <c r="AKX109" s="190"/>
      <c r="AKY109" s="141"/>
      <c r="AKZ109" s="139"/>
      <c r="ALA109" s="163"/>
      <c r="ALB109" s="163"/>
      <c r="ALC109" s="139"/>
      <c r="ALD109" s="143"/>
      <c r="ALE109" s="163"/>
      <c r="ALF109" s="139"/>
      <c r="ALG109" s="143"/>
      <c r="ALH109" s="163"/>
      <c r="ALI109" s="139"/>
      <c r="ALJ109" s="143"/>
      <c r="ALK109" s="163"/>
      <c r="ALL109" s="139"/>
      <c r="ALM109" s="143"/>
      <c r="ALN109" s="163"/>
      <c r="ALO109" s="191"/>
      <c r="ALP109" s="164"/>
      <c r="ALQ109" s="163"/>
      <c r="ALS109" s="165"/>
      <c r="ALU109" s="139"/>
      <c r="ALW109" s="190"/>
      <c r="ALX109" s="141"/>
      <c r="ALY109" s="139"/>
      <c r="ALZ109" s="163"/>
      <c r="AMA109" s="163"/>
      <c r="AMB109" s="139"/>
      <c r="AMC109" s="143"/>
      <c r="AMD109" s="163"/>
      <c r="AME109" s="139"/>
      <c r="AMF109" s="143"/>
      <c r="AMG109" s="163"/>
      <c r="AMH109" s="139"/>
      <c r="AMI109" s="143"/>
      <c r="AMJ109" s="163"/>
      <c r="AMK109" s="139"/>
      <c r="AML109" s="143"/>
      <c r="AMM109" s="163"/>
      <c r="AMN109" s="191"/>
      <c r="AMO109" s="164"/>
      <c r="AMP109" s="163"/>
      <c r="AMR109" s="165"/>
      <c r="AMT109" s="139"/>
      <c r="AMV109" s="190"/>
      <c r="AMW109" s="141"/>
      <c r="AMX109" s="139"/>
      <c r="AMY109" s="163"/>
      <c r="AMZ109" s="163"/>
      <c r="ANA109" s="139"/>
      <c r="ANB109" s="143"/>
      <c r="ANC109" s="163"/>
      <c r="AND109" s="139"/>
      <c r="ANE109" s="143"/>
      <c r="ANF109" s="163"/>
      <c r="ANG109" s="139"/>
      <c r="ANH109" s="143"/>
      <c r="ANI109" s="163"/>
      <c r="ANJ109" s="139"/>
      <c r="ANK109" s="143"/>
      <c r="ANL109" s="163"/>
      <c r="ANM109" s="191"/>
      <c r="ANN109" s="164"/>
      <c r="ANO109" s="163"/>
      <c r="ANQ109" s="165"/>
      <c r="ANS109" s="139"/>
      <c r="ANU109" s="190"/>
      <c r="ANV109" s="141"/>
      <c r="ANW109" s="139"/>
      <c r="ANX109" s="163"/>
      <c r="ANY109" s="163"/>
      <c r="ANZ109" s="139"/>
      <c r="AOA109" s="143"/>
      <c r="AOB109" s="163"/>
      <c r="AOC109" s="139"/>
      <c r="AOD109" s="143"/>
      <c r="AOE109" s="163"/>
      <c r="AOF109" s="139"/>
      <c r="AOG109" s="143"/>
      <c r="AOH109" s="163"/>
      <c r="AOI109" s="139"/>
      <c r="AOJ109" s="143"/>
      <c r="AOK109" s="163"/>
      <c r="AOL109" s="191"/>
      <c r="AOM109" s="164"/>
      <c r="AON109" s="163"/>
      <c r="AOP109" s="165"/>
      <c r="AOR109" s="139"/>
      <c r="AOT109" s="190"/>
      <c r="AOU109" s="141"/>
      <c r="AOV109" s="139"/>
      <c r="AOW109" s="163"/>
      <c r="AOX109" s="163"/>
      <c r="AOY109" s="139"/>
      <c r="AOZ109" s="143"/>
      <c r="APA109" s="163"/>
      <c r="APB109" s="139"/>
      <c r="APC109" s="143"/>
      <c r="APD109" s="163"/>
      <c r="APE109" s="139"/>
      <c r="APF109" s="143"/>
      <c r="APG109" s="163"/>
      <c r="APH109" s="139"/>
      <c r="API109" s="143"/>
      <c r="APJ109" s="163"/>
      <c r="APK109" s="191"/>
      <c r="APL109" s="164"/>
      <c r="APM109" s="163"/>
      <c r="APO109" s="165"/>
      <c r="APQ109" s="139"/>
      <c r="APS109" s="190"/>
      <c r="APT109" s="141"/>
      <c r="APU109" s="139"/>
      <c r="APV109" s="163"/>
      <c r="APW109" s="163"/>
      <c r="APX109" s="139"/>
      <c r="APY109" s="143"/>
      <c r="APZ109" s="163"/>
      <c r="AQA109" s="139"/>
      <c r="AQB109" s="143"/>
      <c r="AQC109" s="163"/>
      <c r="AQD109" s="139"/>
      <c r="AQE109" s="143"/>
      <c r="AQF109" s="163"/>
      <c r="AQG109" s="139"/>
      <c r="AQH109" s="143"/>
      <c r="AQI109" s="163"/>
      <c r="AQJ109" s="191"/>
      <c r="AQK109" s="164"/>
      <c r="AQL109" s="163"/>
      <c r="AQN109" s="165"/>
      <c r="AQP109" s="139"/>
      <c r="AQR109" s="190"/>
      <c r="AQS109" s="141"/>
      <c r="AQT109" s="139"/>
      <c r="AQU109" s="163"/>
      <c r="AQV109" s="163"/>
      <c r="AQW109" s="139"/>
      <c r="AQX109" s="143"/>
      <c r="AQY109" s="163"/>
      <c r="AQZ109" s="139"/>
      <c r="ARA109" s="143"/>
      <c r="ARB109" s="163"/>
      <c r="ARC109" s="139"/>
      <c r="ARD109" s="143"/>
      <c r="ARE109" s="163"/>
      <c r="ARF109" s="139"/>
      <c r="ARG109" s="143"/>
      <c r="ARH109" s="163"/>
      <c r="ARI109" s="191"/>
      <c r="ARJ109" s="164"/>
      <c r="ARK109" s="163"/>
      <c r="ARM109" s="165"/>
      <c r="ARO109" s="139"/>
      <c r="ARQ109" s="190"/>
      <c r="ARR109" s="141"/>
      <c r="ARS109" s="139"/>
      <c r="ART109" s="163"/>
      <c r="ARU109" s="163"/>
      <c r="ARV109" s="139"/>
      <c r="ARW109" s="143"/>
      <c r="ARX109" s="163"/>
      <c r="ARY109" s="139"/>
      <c r="ARZ109" s="143"/>
      <c r="ASA109" s="163"/>
      <c r="ASB109" s="139"/>
      <c r="ASC109" s="143"/>
      <c r="ASD109" s="163"/>
      <c r="ASE109" s="139"/>
      <c r="ASF109" s="143"/>
      <c r="ASG109" s="163"/>
      <c r="ASH109" s="191"/>
      <c r="ASI109" s="164"/>
      <c r="ASJ109" s="163"/>
      <c r="ASL109" s="165"/>
      <c r="ASN109" s="139"/>
      <c r="ASP109" s="190"/>
      <c r="ASQ109" s="141"/>
      <c r="ASR109" s="139"/>
      <c r="ASS109" s="163"/>
      <c r="AST109" s="163"/>
      <c r="ASU109" s="139"/>
      <c r="ASV109" s="143"/>
      <c r="ASW109" s="163"/>
      <c r="ASX109" s="139"/>
      <c r="ASY109" s="143"/>
      <c r="ASZ109" s="163"/>
      <c r="ATA109" s="139"/>
      <c r="ATB109" s="143"/>
      <c r="ATC109" s="163"/>
      <c r="ATD109" s="139"/>
      <c r="ATE109" s="143"/>
      <c r="ATF109" s="163"/>
      <c r="ATG109" s="191"/>
      <c r="ATH109" s="164"/>
      <c r="ATI109" s="163"/>
      <c r="ATK109" s="165"/>
      <c r="ATM109" s="139"/>
      <c r="ATO109" s="190"/>
      <c r="ATP109" s="141"/>
      <c r="ATQ109" s="139"/>
      <c r="ATR109" s="163"/>
      <c r="ATS109" s="163"/>
      <c r="ATT109" s="139"/>
      <c r="ATU109" s="143"/>
      <c r="ATV109" s="163"/>
      <c r="ATW109" s="139"/>
      <c r="ATX109" s="143"/>
      <c r="ATY109" s="163"/>
      <c r="ATZ109" s="139"/>
      <c r="AUA109" s="143"/>
      <c r="AUB109" s="163"/>
      <c r="AUC109" s="139"/>
      <c r="AUD109" s="143"/>
      <c r="AUE109" s="163"/>
      <c r="AUF109" s="191"/>
      <c r="AUG109" s="164"/>
      <c r="AUH109" s="163"/>
      <c r="AUJ109" s="165"/>
      <c r="AUL109" s="139"/>
      <c r="AUN109" s="190"/>
      <c r="AUO109" s="141"/>
      <c r="AUP109" s="139"/>
      <c r="AUQ109" s="163"/>
      <c r="AUR109" s="163"/>
      <c r="AUS109" s="139"/>
      <c r="AUT109" s="143"/>
      <c r="AUU109" s="163"/>
      <c r="AUV109" s="139"/>
      <c r="AUW109" s="143"/>
      <c r="AUX109" s="163"/>
      <c r="AUY109" s="139"/>
      <c r="AUZ109" s="143"/>
      <c r="AVA109" s="163"/>
      <c r="AVB109" s="139"/>
      <c r="AVC109" s="143"/>
      <c r="AVD109" s="163"/>
      <c r="AVE109" s="191"/>
      <c r="AVF109" s="164"/>
      <c r="AVG109" s="163"/>
      <c r="AVI109" s="165"/>
      <c r="AVK109" s="139"/>
      <c r="AVM109" s="190"/>
      <c r="AVN109" s="141"/>
      <c r="AVO109" s="139"/>
      <c r="AVP109" s="163"/>
      <c r="AVQ109" s="163"/>
      <c r="AVR109" s="139"/>
      <c r="AVS109" s="143"/>
      <c r="AVT109" s="163"/>
      <c r="AVU109" s="139"/>
      <c r="AVV109" s="143"/>
      <c r="AVW109" s="163"/>
      <c r="AVX109" s="139"/>
      <c r="AVY109" s="143"/>
      <c r="AVZ109" s="163"/>
      <c r="AWA109" s="139"/>
      <c r="AWB109" s="143"/>
      <c r="AWC109" s="163"/>
      <c r="AWD109" s="191"/>
      <c r="AWE109" s="164"/>
      <c r="AWF109" s="163"/>
      <c r="AWH109" s="165"/>
      <c r="AWJ109" s="139"/>
      <c r="AWL109" s="190"/>
      <c r="AWM109" s="141"/>
      <c r="AWN109" s="139"/>
      <c r="AWO109" s="163"/>
      <c r="AWP109" s="163"/>
      <c r="AWQ109" s="139"/>
      <c r="AWR109" s="143"/>
      <c r="AWS109" s="163"/>
      <c r="AWT109" s="139"/>
      <c r="AWU109" s="143"/>
      <c r="AWV109" s="163"/>
      <c r="AWW109" s="139"/>
      <c r="AWX109" s="143"/>
      <c r="AWY109" s="163"/>
      <c r="AWZ109" s="139"/>
      <c r="AXA109" s="143"/>
      <c r="AXB109" s="163"/>
      <c r="AXC109" s="191"/>
      <c r="AXD109" s="164"/>
      <c r="AXE109" s="163"/>
      <c r="AXG109" s="165"/>
      <c r="AXI109" s="139"/>
      <c r="AXK109" s="190"/>
      <c r="AXL109" s="141"/>
      <c r="AXM109" s="139"/>
      <c r="AXN109" s="163"/>
      <c r="AXO109" s="163"/>
      <c r="AXP109" s="139"/>
      <c r="AXQ109" s="143"/>
      <c r="AXR109" s="163"/>
      <c r="AXS109" s="139"/>
      <c r="AXT109" s="143"/>
      <c r="AXU109" s="163"/>
      <c r="AXV109" s="139"/>
      <c r="AXW109" s="143"/>
      <c r="AXX109" s="163"/>
      <c r="AXY109" s="139"/>
      <c r="AXZ109" s="143"/>
      <c r="AYA109" s="163"/>
      <c r="AYB109" s="191"/>
      <c r="AYC109" s="164"/>
      <c r="AYD109" s="163"/>
      <c r="AYF109" s="165"/>
      <c r="AYH109" s="139"/>
      <c r="AYJ109" s="190"/>
      <c r="AYK109" s="141"/>
      <c r="AYL109" s="139"/>
      <c r="AYM109" s="163"/>
      <c r="AYN109" s="163"/>
      <c r="AYO109" s="139"/>
      <c r="AYP109" s="143"/>
      <c r="AYQ109" s="163"/>
      <c r="AYR109" s="139"/>
      <c r="AYS109" s="143"/>
      <c r="AYT109" s="163"/>
      <c r="AYU109" s="139"/>
      <c r="AYV109" s="143"/>
      <c r="AYW109" s="163"/>
      <c r="AYX109" s="139"/>
      <c r="AYY109" s="143"/>
      <c r="AYZ109" s="163"/>
      <c r="AZA109" s="191"/>
      <c r="AZB109" s="164"/>
      <c r="AZC109" s="163"/>
      <c r="AZE109" s="165"/>
      <c r="AZG109" s="139"/>
      <c r="AZI109" s="190"/>
      <c r="AZJ109" s="141"/>
      <c r="AZK109" s="139"/>
      <c r="AZL109" s="163"/>
      <c r="AZM109" s="163"/>
      <c r="AZN109" s="139"/>
      <c r="AZO109" s="143"/>
      <c r="AZP109" s="163"/>
      <c r="AZQ109" s="139"/>
      <c r="AZR109" s="143"/>
      <c r="AZS109" s="163"/>
      <c r="AZT109" s="139"/>
      <c r="AZU109" s="143"/>
      <c r="AZV109" s="163"/>
      <c r="AZW109" s="139"/>
      <c r="AZX109" s="143"/>
      <c r="AZY109" s="163"/>
      <c r="AZZ109" s="191"/>
      <c r="BAA109" s="164"/>
      <c r="BAB109" s="163"/>
      <c r="BAD109" s="165"/>
      <c r="BAF109" s="139"/>
      <c r="BAH109" s="190"/>
      <c r="BAI109" s="141"/>
      <c r="BAJ109" s="139"/>
      <c r="BAK109" s="163"/>
      <c r="BAL109" s="163"/>
      <c r="BAM109" s="139"/>
      <c r="BAN109" s="143"/>
      <c r="BAO109" s="163"/>
      <c r="BAP109" s="139"/>
      <c r="BAQ109" s="143"/>
      <c r="BAR109" s="163"/>
      <c r="BAS109" s="139"/>
      <c r="BAT109" s="143"/>
      <c r="BAU109" s="163"/>
      <c r="BAV109" s="139"/>
      <c r="BAW109" s="143"/>
      <c r="BAX109" s="163"/>
      <c r="BAY109" s="191"/>
      <c r="BAZ109" s="164"/>
      <c r="BBA109" s="163"/>
      <c r="BBC109" s="165"/>
      <c r="BBE109" s="139"/>
      <c r="BBG109" s="190"/>
      <c r="BBH109" s="141"/>
      <c r="BBI109" s="139"/>
      <c r="BBJ109" s="163"/>
      <c r="BBK109" s="163"/>
      <c r="BBL109" s="139"/>
      <c r="BBM109" s="143"/>
      <c r="BBN109" s="163"/>
      <c r="BBO109" s="139"/>
      <c r="BBP109" s="143"/>
      <c r="BBQ109" s="163"/>
      <c r="BBR109" s="139"/>
      <c r="BBS109" s="143"/>
      <c r="BBT109" s="163"/>
      <c r="BBU109" s="139"/>
      <c r="BBV109" s="143"/>
      <c r="BBW109" s="163"/>
      <c r="BBX109" s="191"/>
      <c r="BBY109" s="164"/>
      <c r="BBZ109" s="163"/>
      <c r="BCB109" s="165"/>
      <c r="BCD109" s="139"/>
      <c r="BCF109" s="190"/>
      <c r="BCG109" s="141"/>
      <c r="BCH109" s="139"/>
      <c r="BCI109" s="163"/>
      <c r="BCJ109" s="163"/>
      <c r="BCK109" s="139"/>
      <c r="BCL109" s="143"/>
      <c r="BCM109" s="163"/>
      <c r="BCN109" s="139"/>
      <c r="BCO109" s="143"/>
      <c r="BCP109" s="163"/>
      <c r="BCQ109" s="139"/>
      <c r="BCR109" s="143"/>
      <c r="BCS109" s="163"/>
      <c r="BCT109" s="139"/>
      <c r="BCU109" s="143"/>
      <c r="BCV109" s="163"/>
      <c r="BCW109" s="191"/>
      <c r="BCX109" s="164"/>
      <c r="BCY109" s="163"/>
      <c r="BDA109" s="165"/>
      <c r="BDC109" s="139"/>
      <c r="BDE109" s="190"/>
      <c r="BDF109" s="141"/>
      <c r="BDG109" s="139"/>
      <c r="BDH109" s="163"/>
      <c r="BDI109" s="163"/>
      <c r="BDJ109" s="139"/>
      <c r="BDK109" s="143"/>
      <c r="BDL109" s="163"/>
      <c r="BDM109" s="139"/>
      <c r="BDN109" s="143"/>
      <c r="BDO109" s="163"/>
      <c r="BDP109" s="139"/>
      <c r="BDQ109" s="143"/>
      <c r="BDR109" s="163"/>
      <c r="BDS109" s="139"/>
      <c r="BDT109" s="143"/>
      <c r="BDU109" s="163"/>
      <c r="BDV109" s="191"/>
      <c r="BDW109" s="164"/>
      <c r="BDX109" s="163"/>
      <c r="BDZ109" s="165"/>
      <c r="BEB109" s="139"/>
      <c r="BED109" s="190"/>
      <c r="BEE109" s="141"/>
      <c r="BEF109" s="139"/>
      <c r="BEG109" s="163"/>
      <c r="BEH109" s="163"/>
      <c r="BEI109" s="139"/>
      <c r="BEJ109" s="143"/>
      <c r="BEK109" s="163"/>
      <c r="BEL109" s="139"/>
      <c r="BEM109" s="143"/>
      <c r="BEN109" s="163"/>
      <c r="BEO109" s="139"/>
      <c r="BEP109" s="143"/>
      <c r="BEQ109" s="163"/>
      <c r="BER109" s="139"/>
      <c r="BES109" s="143"/>
      <c r="BET109" s="163"/>
      <c r="BEU109" s="191"/>
      <c r="BEV109" s="164"/>
      <c r="BEW109" s="163"/>
      <c r="BEY109" s="165"/>
      <c r="BFA109" s="139"/>
      <c r="BFC109" s="190"/>
      <c r="BFD109" s="141"/>
      <c r="BFE109" s="139"/>
      <c r="BFF109" s="163"/>
      <c r="BFG109" s="163"/>
      <c r="BFH109" s="139"/>
      <c r="BFI109" s="143"/>
      <c r="BFJ109" s="163"/>
      <c r="BFK109" s="139"/>
      <c r="BFL109" s="143"/>
      <c r="BFM109" s="163"/>
      <c r="BFN109" s="139"/>
      <c r="BFO109" s="143"/>
      <c r="BFP109" s="163"/>
      <c r="BFQ109" s="139"/>
      <c r="BFR109" s="143"/>
      <c r="BFS109" s="163"/>
      <c r="BFT109" s="191"/>
      <c r="BFU109" s="164"/>
      <c r="BFV109" s="163"/>
      <c r="BFX109" s="165"/>
      <c r="BFZ109" s="139"/>
      <c r="BGB109" s="190"/>
      <c r="BGC109" s="141"/>
      <c r="BGD109" s="139"/>
      <c r="BGE109" s="163"/>
      <c r="BGF109" s="163"/>
      <c r="BGG109" s="139"/>
      <c r="BGH109" s="143"/>
      <c r="BGI109" s="163"/>
      <c r="BGJ109" s="139"/>
      <c r="BGK109" s="143"/>
      <c r="BGL109" s="163"/>
      <c r="BGM109" s="139"/>
      <c r="BGN109" s="143"/>
      <c r="BGO109" s="163"/>
      <c r="BGP109" s="139"/>
      <c r="BGQ109" s="143"/>
      <c r="BGR109" s="163"/>
      <c r="BGS109" s="191"/>
      <c r="BGT109" s="164"/>
      <c r="BGU109" s="163"/>
      <c r="BGW109" s="165"/>
      <c r="BGY109" s="139"/>
      <c r="BHA109" s="190"/>
      <c r="BHB109" s="141"/>
      <c r="BHC109" s="139"/>
      <c r="BHD109" s="163"/>
      <c r="BHE109" s="163"/>
      <c r="BHF109" s="139"/>
      <c r="BHG109" s="143"/>
      <c r="BHH109" s="163"/>
      <c r="BHI109" s="139"/>
      <c r="BHJ109" s="143"/>
      <c r="BHK109" s="163"/>
      <c r="BHL109" s="139"/>
      <c r="BHM109" s="143"/>
      <c r="BHN109" s="163"/>
      <c r="BHO109" s="139"/>
      <c r="BHP109" s="143"/>
      <c r="BHQ109" s="163"/>
      <c r="BHR109" s="191"/>
      <c r="BHS109" s="164"/>
      <c r="BHT109" s="163"/>
      <c r="BHV109" s="165"/>
      <c r="BHX109" s="139"/>
      <c r="BHZ109" s="190"/>
      <c r="BIA109" s="141"/>
      <c r="BIB109" s="139"/>
      <c r="BIC109" s="163"/>
      <c r="BID109" s="163"/>
      <c r="BIE109" s="139"/>
      <c r="BIF109" s="143"/>
      <c r="BIG109" s="163"/>
      <c r="BIH109" s="139"/>
      <c r="BII109" s="143"/>
      <c r="BIJ109" s="163"/>
      <c r="BIK109" s="139"/>
      <c r="BIL109" s="143"/>
      <c r="BIM109" s="163"/>
      <c r="BIN109" s="139"/>
      <c r="BIO109" s="143"/>
      <c r="BIP109" s="163"/>
      <c r="BIQ109" s="191"/>
      <c r="BIR109" s="164"/>
      <c r="BIS109" s="163"/>
      <c r="BIU109" s="165"/>
      <c r="BIW109" s="139"/>
      <c r="BIY109" s="190"/>
      <c r="BIZ109" s="141"/>
      <c r="BJA109" s="139"/>
      <c r="BJB109" s="163"/>
      <c r="BJC109" s="163"/>
      <c r="BJD109" s="139"/>
      <c r="BJE109" s="143"/>
      <c r="BJF109" s="163"/>
      <c r="BJG109" s="139"/>
      <c r="BJH109" s="143"/>
      <c r="BJI109" s="163"/>
      <c r="BJJ109" s="139"/>
      <c r="BJK109" s="143"/>
      <c r="BJL109" s="163"/>
      <c r="BJM109" s="139"/>
      <c r="BJN109" s="143"/>
      <c r="BJO109" s="163"/>
      <c r="BJP109" s="191"/>
      <c r="BJQ109" s="164"/>
      <c r="BJR109" s="163"/>
      <c r="BJT109" s="165"/>
      <c r="BJV109" s="139"/>
      <c r="BJX109" s="190"/>
      <c r="BJY109" s="141"/>
      <c r="BJZ109" s="139"/>
      <c r="BKA109" s="163"/>
      <c r="BKB109" s="163"/>
      <c r="BKC109" s="139"/>
      <c r="BKD109" s="143"/>
      <c r="BKE109" s="163"/>
      <c r="BKF109" s="139"/>
      <c r="BKG109" s="143"/>
      <c r="BKH109" s="163"/>
      <c r="BKI109" s="139"/>
      <c r="BKJ109" s="143"/>
      <c r="BKK109" s="163"/>
      <c r="BKL109" s="139"/>
      <c r="BKM109" s="143"/>
      <c r="BKN109" s="163"/>
      <c r="BKO109" s="191"/>
      <c r="BKP109" s="164"/>
      <c r="BKQ109" s="163"/>
      <c r="BKS109" s="165"/>
      <c r="BKU109" s="139"/>
      <c r="BKW109" s="190"/>
      <c r="BKX109" s="141"/>
      <c r="BKY109" s="139"/>
      <c r="BKZ109" s="163"/>
      <c r="BLA109" s="163"/>
      <c r="BLB109" s="139"/>
      <c r="BLC109" s="143"/>
      <c r="BLD109" s="163"/>
      <c r="BLE109" s="139"/>
      <c r="BLF109" s="143"/>
      <c r="BLG109" s="163"/>
      <c r="BLH109" s="139"/>
      <c r="BLI109" s="143"/>
      <c r="BLJ109" s="163"/>
      <c r="BLK109" s="139"/>
      <c r="BLL109" s="143"/>
      <c r="BLM109" s="163"/>
      <c r="BLN109" s="191"/>
      <c r="BLO109" s="164"/>
      <c r="BLP109" s="163"/>
      <c r="BLR109" s="165"/>
      <c r="BLT109" s="139"/>
      <c r="BLV109" s="190"/>
      <c r="BLW109" s="141"/>
      <c r="BLX109" s="139"/>
      <c r="BLY109" s="163"/>
      <c r="BLZ109" s="163"/>
      <c r="BMA109" s="139"/>
      <c r="BMB109" s="143"/>
      <c r="BMC109" s="163"/>
      <c r="BMD109" s="139"/>
      <c r="BME109" s="143"/>
      <c r="BMF109" s="163"/>
      <c r="BMG109" s="139"/>
      <c r="BMH109" s="143"/>
      <c r="BMI109" s="163"/>
      <c r="BMJ109" s="139"/>
      <c r="BMK109" s="143"/>
      <c r="BML109" s="163"/>
      <c r="BMM109" s="191"/>
      <c r="BMN109" s="164"/>
      <c r="BMO109" s="163"/>
      <c r="BMQ109" s="165"/>
      <c r="BMS109" s="139"/>
      <c r="BMU109" s="190"/>
      <c r="BMV109" s="141"/>
      <c r="BMW109" s="139"/>
      <c r="BMX109" s="163"/>
      <c r="BMY109" s="163"/>
      <c r="BMZ109" s="139"/>
      <c r="BNA109" s="143"/>
      <c r="BNB109" s="163"/>
      <c r="BNC109" s="139"/>
      <c r="BND109" s="143"/>
      <c r="BNE109" s="163"/>
      <c r="BNF109" s="139"/>
      <c r="BNG109" s="143"/>
      <c r="BNH109" s="163"/>
      <c r="BNI109" s="139"/>
      <c r="BNJ109" s="143"/>
      <c r="BNK109" s="163"/>
      <c r="BNL109" s="191"/>
      <c r="BNM109" s="164"/>
      <c r="BNN109" s="163"/>
      <c r="BNP109" s="165"/>
      <c r="BNR109" s="139"/>
      <c r="BNT109" s="190"/>
      <c r="BNU109" s="141"/>
      <c r="BNV109" s="139"/>
      <c r="BNW109" s="163"/>
      <c r="BNX109" s="163"/>
      <c r="BNY109" s="139"/>
      <c r="BNZ109" s="143"/>
      <c r="BOA109" s="163"/>
      <c r="BOB109" s="139"/>
      <c r="BOC109" s="143"/>
      <c r="BOD109" s="163"/>
      <c r="BOE109" s="139"/>
      <c r="BOF109" s="143"/>
      <c r="BOG109" s="163"/>
      <c r="BOH109" s="139"/>
      <c r="BOI109" s="143"/>
      <c r="BOJ109" s="163"/>
      <c r="BOK109" s="191"/>
      <c r="BOL109" s="164"/>
      <c r="BOM109" s="163"/>
      <c r="BOO109" s="165"/>
      <c r="BOQ109" s="139"/>
      <c r="BOS109" s="190"/>
      <c r="BOT109" s="141"/>
      <c r="BOU109" s="139"/>
      <c r="BOV109" s="163"/>
      <c r="BOW109" s="163"/>
      <c r="BOX109" s="139"/>
      <c r="BOY109" s="143"/>
      <c r="BOZ109" s="163"/>
      <c r="BPA109" s="139"/>
      <c r="BPB109" s="143"/>
      <c r="BPC109" s="163"/>
      <c r="BPD109" s="139"/>
      <c r="BPE109" s="143"/>
      <c r="BPF109" s="163"/>
      <c r="BPG109" s="139"/>
      <c r="BPH109" s="143"/>
      <c r="BPI109" s="163"/>
      <c r="BPJ109" s="191"/>
      <c r="BPK109" s="164"/>
      <c r="BPL109" s="163"/>
      <c r="BPN109" s="165"/>
      <c r="BPP109" s="139"/>
      <c r="BPR109" s="190"/>
      <c r="BPS109" s="141"/>
      <c r="BPT109" s="139"/>
      <c r="BPU109" s="163"/>
      <c r="BPV109" s="163"/>
      <c r="BPW109" s="139"/>
      <c r="BPX109" s="143"/>
      <c r="BPY109" s="163"/>
      <c r="BPZ109" s="139"/>
      <c r="BQA109" s="143"/>
      <c r="BQB109" s="163"/>
      <c r="BQC109" s="139"/>
      <c r="BQD109" s="143"/>
      <c r="BQE109" s="163"/>
      <c r="BQF109" s="139"/>
      <c r="BQG109" s="143"/>
      <c r="BQH109" s="163"/>
      <c r="BQI109" s="191"/>
      <c r="BQJ109" s="164"/>
      <c r="BQK109" s="163"/>
      <c r="BQM109" s="165"/>
      <c r="BQO109" s="139"/>
      <c r="BQQ109" s="190"/>
      <c r="BQR109" s="141"/>
      <c r="BQS109" s="139"/>
      <c r="BQT109" s="163"/>
      <c r="BQU109" s="163"/>
      <c r="BQV109" s="139"/>
      <c r="BQW109" s="143"/>
      <c r="BQX109" s="163"/>
      <c r="BQY109" s="139"/>
      <c r="BQZ109" s="143"/>
      <c r="BRA109" s="163"/>
      <c r="BRB109" s="139"/>
      <c r="BRC109" s="143"/>
      <c r="BRD109" s="163"/>
      <c r="BRE109" s="139"/>
      <c r="BRF109" s="143"/>
      <c r="BRG109" s="163"/>
      <c r="BRH109" s="191"/>
      <c r="BRI109" s="164"/>
      <c r="BRJ109" s="163"/>
      <c r="BRL109" s="165"/>
      <c r="BRN109" s="139"/>
      <c r="BRP109" s="190"/>
      <c r="BRQ109" s="141"/>
      <c r="BRR109" s="139"/>
      <c r="BRS109" s="163"/>
      <c r="BRT109" s="163"/>
      <c r="BRU109" s="139"/>
      <c r="BRV109" s="143"/>
      <c r="BRW109" s="163"/>
      <c r="BRX109" s="139"/>
      <c r="BRY109" s="143"/>
      <c r="BRZ109" s="163"/>
      <c r="BSA109" s="139"/>
      <c r="BSB109" s="143"/>
      <c r="BSC109" s="163"/>
      <c r="BSD109" s="139"/>
      <c r="BSE109" s="143"/>
      <c r="BSF109" s="163"/>
      <c r="BSG109" s="191"/>
      <c r="BSH109" s="164"/>
      <c r="BSI109" s="163"/>
      <c r="BSK109" s="165"/>
      <c r="BSM109" s="139"/>
      <c r="BSO109" s="190"/>
      <c r="BSP109" s="141"/>
      <c r="BSQ109" s="139"/>
      <c r="BSR109" s="163"/>
      <c r="BSS109" s="163"/>
      <c r="BST109" s="139"/>
      <c r="BSU109" s="143"/>
      <c r="BSV109" s="163"/>
      <c r="BSW109" s="139"/>
      <c r="BSX109" s="143"/>
      <c r="BSY109" s="163"/>
      <c r="BSZ109" s="139"/>
      <c r="BTA109" s="143"/>
      <c r="BTB109" s="163"/>
      <c r="BTC109" s="139"/>
      <c r="BTD109" s="143"/>
      <c r="BTE109" s="163"/>
      <c r="BTF109" s="191"/>
      <c r="BTG109" s="164"/>
      <c r="BTH109" s="163"/>
      <c r="BTJ109" s="165"/>
      <c r="BTL109" s="139"/>
      <c r="BTN109" s="190"/>
      <c r="BTO109" s="141"/>
      <c r="BTP109" s="139"/>
      <c r="BTQ109" s="163"/>
      <c r="BTR109" s="163"/>
      <c r="BTS109" s="139"/>
      <c r="BTT109" s="143"/>
      <c r="BTU109" s="163"/>
      <c r="BTV109" s="139"/>
      <c r="BTW109" s="143"/>
      <c r="BTX109" s="163"/>
      <c r="BTY109" s="139"/>
      <c r="BTZ109" s="143"/>
      <c r="BUA109" s="163"/>
      <c r="BUB109" s="139"/>
      <c r="BUC109" s="143"/>
      <c r="BUD109" s="163"/>
      <c r="BUE109" s="191"/>
      <c r="BUF109" s="164"/>
      <c r="BUG109" s="163"/>
      <c r="BUI109" s="165"/>
      <c r="BUK109" s="139"/>
      <c r="BUM109" s="190"/>
      <c r="BUN109" s="141"/>
      <c r="BUO109" s="139"/>
      <c r="BUP109" s="163"/>
      <c r="BUQ109" s="163"/>
      <c r="BUR109" s="139"/>
      <c r="BUS109" s="143"/>
      <c r="BUT109" s="163"/>
      <c r="BUU109" s="139"/>
      <c r="BUV109" s="143"/>
      <c r="BUW109" s="163"/>
      <c r="BUX109" s="139"/>
      <c r="BUY109" s="143"/>
      <c r="BUZ109" s="163"/>
      <c r="BVA109" s="139"/>
      <c r="BVB109" s="143"/>
      <c r="BVC109" s="163"/>
      <c r="BVD109" s="191"/>
      <c r="BVE109" s="164"/>
      <c r="BVF109" s="163"/>
      <c r="BVH109" s="165"/>
      <c r="BVJ109" s="139"/>
      <c r="BVL109" s="190"/>
      <c r="BVM109" s="141"/>
      <c r="BVN109" s="139"/>
      <c r="BVO109" s="163"/>
      <c r="BVP109" s="163"/>
      <c r="BVQ109" s="139"/>
      <c r="BVR109" s="143"/>
      <c r="BVS109" s="163"/>
      <c r="BVT109" s="139"/>
      <c r="BVU109" s="143"/>
      <c r="BVV109" s="163"/>
      <c r="BVW109" s="139"/>
      <c r="BVX109" s="143"/>
      <c r="BVY109" s="163"/>
      <c r="BVZ109" s="139"/>
      <c r="BWA109" s="143"/>
      <c r="BWB109" s="163"/>
      <c r="BWC109" s="191"/>
      <c r="BWD109" s="164"/>
      <c r="BWE109" s="163"/>
      <c r="BWG109" s="165"/>
      <c r="BWI109" s="139"/>
      <c r="BWK109" s="190"/>
      <c r="BWL109" s="141"/>
      <c r="BWM109" s="139"/>
      <c r="BWN109" s="163"/>
      <c r="BWO109" s="163"/>
      <c r="BWP109" s="139"/>
      <c r="BWQ109" s="143"/>
      <c r="BWR109" s="163"/>
      <c r="BWS109" s="139"/>
      <c r="BWT109" s="143"/>
      <c r="BWU109" s="163"/>
      <c r="BWV109" s="139"/>
      <c r="BWW109" s="143"/>
      <c r="BWX109" s="163"/>
      <c r="BWY109" s="139"/>
      <c r="BWZ109" s="143"/>
      <c r="BXA109" s="163"/>
      <c r="BXB109" s="191"/>
      <c r="BXC109" s="164"/>
      <c r="BXD109" s="163"/>
      <c r="BXF109" s="165"/>
      <c r="BXH109" s="139"/>
      <c r="BXJ109" s="190"/>
      <c r="BXK109" s="141"/>
      <c r="BXL109" s="139"/>
      <c r="BXM109" s="163"/>
      <c r="BXN109" s="163"/>
      <c r="BXO109" s="139"/>
      <c r="BXP109" s="143"/>
      <c r="BXQ109" s="163"/>
      <c r="BXR109" s="139"/>
      <c r="BXS109" s="143"/>
      <c r="BXT109" s="163"/>
      <c r="BXU109" s="139"/>
      <c r="BXV109" s="143"/>
      <c r="BXW109" s="163"/>
      <c r="BXX109" s="139"/>
      <c r="BXY109" s="143"/>
      <c r="BXZ109" s="163"/>
      <c r="BYA109" s="191"/>
      <c r="BYB109" s="164"/>
      <c r="BYC109" s="163"/>
      <c r="BYE109" s="165"/>
      <c r="BYG109" s="139"/>
      <c r="BYI109" s="190"/>
      <c r="BYJ109" s="141"/>
      <c r="BYK109" s="139"/>
      <c r="BYL109" s="163"/>
      <c r="BYM109" s="163"/>
      <c r="BYN109" s="139"/>
      <c r="BYO109" s="143"/>
      <c r="BYP109" s="163"/>
      <c r="BYQ109" s="139"/>
      <c r="BYR109" s="143"/>
      <c r="BYS109" s="163"/>
      <c r="BYT109" s="139"/>
      <c r="BYU109" s="143"/>
      <c r="BYV109" s="163"/>
      <c r="BYW109" s="139"/>
      <c r="BYX109" s="143"/>
      <c r="BYY109" s="163"/>
      <c r="BYZ109" s="191"/>
      <c r="BZA109" s="164"/>
      <c r="BZB109" s="163"/>
      <c r="BZD109" s="165"/>
      <c r="BZF109" s="139"/>
      <c r="BZH109" s="190"/>
      <c r="BZI109" s="141"/>
      <c r="BZJ109" s="139"/>
      <c r="BZK109" s="163"/>
      <c r="BZL109" s="163"/>
      <c r="BZM109" s="139"/>
      <c r="BZN109" s="143"/>
      <c r="BZO109" s="163"/>
      <c r="BZP109" s="139"/>
      <c r="BZQ109" s="143"/>
      <c r="BZR109" s="163"/>
      <c r="BZS109" s="139"/>
      <c r="BZT109" s="143"/>
      <c r="BZU109" s="163"/>
      <c r="BZV109" s="139"/>
      <c r="BZW109" s="143"/>
      <c r="BZX109" s="163"/>
      <c r="BZY109" s="191"/>
      <c r="BZZ109" s="164"/>
      <c r="CAA109" s="163"/>
      <c r="CAC109" s="165"/>
      <c r="CAE109" s="139"/>
      <c r="CAG109" s="190"/>
      <c r="CAH109" s="141"/>
      <c r="CAI109" s="139"/>
      <c r="CAJ109" s="163"/>
      <c r="CAK109" s="163"/>
      <c r="CAL109" s="139"/>
      <c r="CAM109" s="143"/>
      <c r="CAN109" s="163"/>
      <c r="CAO109" s="139"/>
      <c r="CAP109" s="143"/>
      <c r="CAQ109" s="163"/>
      <c r="CAR109" s="139"/>
      <c r="CAS109" s="143"/>
      <c r="CAT109" s="163"/>
      <c r="CAU109" s="139"/>
      <c r="CAV109" s="143"/>
      <c r="CAW109" s="163"/>
      <c r="CAX109" s="191"/>
      <c r="CAY109" s="164"/>
      <c r="CAZ109" s="163"/>
      <c r="CBB109" s="165"/>
      <c r="CBD109" s="139"/>
      <c r="CBF109" s="190"/>
      <c r="CBG109" s="141"/>
      <c r="CBH109" s="139"/>
      <c r="CBI109" s="163"/>
      <c r="CBJ109" s="163"/>
      <c r="CBK109" s="139"/>
      <c r="CBL109" s="143"/>
      <c r="CBM109" s="163"/>
      <c r="CBN109" s="139"/>
      <c r="CBO109" s="143"/>
      <c r="CBP109" s="163"/>
      <c r="CBQ109" s="139"/>
      <c r="CBR109" s="143"/>
      <c r="CBS109" s="163"/>
      <c r="CBT109" s="139"/>
      <c r="CBU109" s="143"/>
      <c r="CBV109" s="163"/>
      <c r="CBW109" s="191"/>
      <c r="CBX109" s="164"/>
      <c r="CBY109" s="163"/>
      <c r="CCA109" s="165"/>
      <c r="CCC109" s="139"/>
      <c r="CCE109" s="190"/>
      <c r="CCF109" s="141"/>
      <c r="CCG109" s="139"/>
      <c r="CCH109" s="163"/>
      <c r="CCI109" s="163"/>
      <c r="CCJ109" s="139"/>
      <c r="CCK109" s="143"/>
      <c r="CCL109" s="163"/>
      <c r="CCM109" s="139"/>
      <c r="CCN109" s="143"/>
      <c r="CCO109" s="163"/>
      <c r="CCP109" s="139"/>
      <c r="CCQ109" s="143"/>
      <c r="CCR109" s="163"/>
      <c r="CCS109" s="139"/>
      <c r="CCT109" s="143"/>
      <c r="CCU109" s="163"/>
      <c r="CCV109" s="191"/>
      <c r="CCW109" s="164"/>
      <c r="CCX109" s="163"/>
      <c r="CCZ109" s="165"/>
      <c r="CDB109" s="139"/>
      <c r="CDD109" s="190"/>
      <c r="CDE109" s="141"/>
      <c r="CDF109" s="139"/>
      <c r="CDG109" s="163"/>
      <c r="CDH109" s="163"/>
      <c r="CDI109" s="139"/>
      <c r="CDJ109" s="143"/>
      <c r="CDK109" s="163"/>
      <c r="CDL109" s="139"/>
      <c r="CDM109" s="143"/>
      <c r="CDN109" s="163"/>
      <c r="CDO109" s="139"/>
      <c r="CDP109" s="143"/>
      <c r="CDQ109" s="163"/>
      <c r="CDR109" s="139"/>
      <c r="CDS109" s="143"/>
      <c r="CDT109" s="163"/>
      <c r="CDU109" s="191"/>
      <c r="CDV109" s="164"/>
      <c r="CDW109" s="163"/>
      <c r="CDY109" s="165"/>
      <c r="CEA109" s="139"/>
      <c r="CEC109" s="190"/>
      <c r="CED109" s="141"/>
      <c r="CEE109" s="139"/>
      <c r="CEF109" s="163"/>
      <c r="CEG109" s="163"/>
      <c r="CEH109" s="139"/>
      <c r="CEI109" s="143"/>
      <c r="CEJ109" s="163"/>
      <c r="CEK109" s="139"/>
      <c r="CEL109" s="143"/>
      <c r="CEM109" s="163"/>
      <c r="CEN109" s="139"/>
      <c r="CEO109" s="143"/>
      <c r="CEP109" s="163"/>
      <c r="CEQ109" s="139"/>
      <c r="CER109" s="143"/>
      <c r="CES109" s="163"/>
      <c r="CET109" s="191"/>
      <c r="CEU109" s="164"/>
      <c r="CEV109" s="163"/>
      <c r="CEX109" s="165"/>
      <c r="CEZ109" s="139"/>
      <c r="CFB109" s="190"/>
      <c r="CFC109" s="141"/>
      <c r="CFD109" s="139"/>
      <c r="CFE109" s="163"/>
      <c r="CFF109" s="163"/>
      <c r="CFG109" s="139"/>
      <c r="CFH109" s="143"/>
      <c r="CFI109" s="163"/>
      <c r="CFJ109" s="139"/>
      <c r="CFK109" s="143"/>
      <c r="CFL109" s="163"/>
      <c r="CFM109" s="139"/>
      <c r="CFN109" s="143"/>
      <c r="CFO109" s="163"/>
      <c r="CFP109" s="139"/>
      <c r="CFQ109" s="143"/>
      <c r="CFR109" s="163"/>
      <c r="CFS109" s="191"/>
      <c r="CFT109" s="164"/>
      <c r="CFU109" s="163"/>
      <c r="CFW109" s="165"/>
      <c r="CFY109" s="139"/>
      <c r="CGA109" s="190"/>
      <c r="CGB109" s="141"/>
      <c r="CGC109" s="139"/>
      <c r="CGD109" s="163"/>
      <c r="CGE109" s="163"/>
      <c r="CGF109" s="139"/>
      <c r="CGG109" s="143"/>
      <c r="CGH109" s="163"/>
      <c r="CGI109" s="139"/>
      <c r="CGJ109" s="143"/>
      <c r="CGK109" s="163"/>
      <c r="CGL109" s="139"/>
      <c r="CGM109" s="143"/>
      <c r="CGN109" s="163"/>
      <c r="CGO109" s="139"/>
      <c r="CGP109" s="143"/>
      <c r="CGQ109" s="163"/>
      <c r="CGR109" s="191"/>
      <c r="CGS109" s="164"/>
      <c r="CGT109" s="163"/>
      <c r="CGV109" s="165"/>
      <c r="CGX109" s="139"/>
      <c r="CGZ109" s="190"/>
      <c r="CHA109" s="141"/>
      <c r="CHB109" s="139"/>
      <c r="CHC109" s="163"/>
      <c r="CHD109" s="163"/>
      <c r="CHE109" s="139"/>
      <c r="CHF109" s="143"/>
      <c r="CHG109" s="163"/>
      <c r="CHH109" s="139"/>
      <c r="CHI109" s="143"/>
      <c r="CHJ109" s="163"/>
      <c r="CHK109" s="139"/>
      <c r="CHL109" s="143"/>
      <c r="CHM109" s="163"/>
      <c r="CHN109" s="139"/>
      <c r="CHO109" s="143"/>
      <c r="CHP109" s="163"/>
      <c r="CHQ109" s="191"/>
      <c r="CHR109" s="164"/>
      <c r="CHS109" s="163"/>
      <c r="CHU109" s="165"/>
      <c r="CHW109" s="139"/>
      <c r="CHY109" s="190"/>
      <c r="CHZ109" s="141"/>
      <c r="CIA109" s="139"/>
      <c r="CIB109" s="163"/>
      <c r="CIC109" s="163"/>
      <c r="CID109" s="139"/>
      <c r="CIE109" s="143"/>
      <c r="CIF109" s="163"/>
      <c r="CIG109" s="139"/>
      <c r="CIH109" s="143"/>
      <c r="CII109" s="163"/>
      <c r="CIJ109" s="139"/>
      <c r="CIK109" s="143"/>
      <c r="CIL109" s="163"/>
      <c r="CIM109" s="139"/>
      <c r="CIN109" s="143"/>
      <c r="CIO109" s="163"/>
      <c r="CIP109" s="191"/>
      <c r="CIQ109" s="164"/>
      <c r="CIR109" s="163"/>
      <c r="CIT109" s="165"/>
      <c r="CIV109" s="139"/>
      <c r="CIX109" s="190"/>
      <c r="CIY109" s="141"/>
      <c r="CIZ109" s="139"/>
      <c r="CJA109" s="163"/>
      <c r="CJB109" s="163"/>
      <c r="CJC109" s="139"/>
      <c r="CJD109" s="143"/>
      <c r="CJE109" s="163"/>
      <c r="CJF109" s="139"/>
      <c r="CJG109" s="143"/>
      <c r="CJH109" s="163"/>
      <c r="CJI109" s="139"/>
      <c r="CJJ109" s="143"/>
      <c r="CJK109" s="163"/>
      <c r="CJL109" s="139"/>
      <c r="CJM109" s="143"/>
      <c r="CJN109" s="163"/>
      <c r="CJO109" s="191"/>
      <c r="CJP109" s="164"/>
      <c r="CJQ109" s="163"/>
      <c r="CJS109" s="165"/>
      <c r="CJU109" s="139"/>
      <c r="CJW109" s="190"/>
      <c r="CJX109" s="141"/>
      <c r="CJY109" s="139"/>
      <c r="CJZ109" s="163"/>
      <c r="CKA109" s="163"/>
      <c r="CKB109" s="139"/>
      <c r="CKC109" s="143"/>
      <c r="CKD109" s="163"/>
      <c r="CKE109" s="139"/>
      <c r="CKF109" s="143"/>
      <c r="CKG109" s="163"/>
      <c r="CKH109" s="139"/>
      <c r="CKI109" s="143"/>
      <c r="CKJ109" s="163"/>
      <c r="CKK109" s="139"/>
      <c r="CKL109" s="143"/>
      <c r="CKM109" s="163"/>
      <c r="CKN109" s="191"/>
      <c r="CKO109" s="164"/>
      <c r="CKP109" s="163"/>
      <c r="CKR109" s="165"/>
      <c r="CKT109" s="139"/>
      <c r="CKV109" s="190"/>
      <c r="CKW109" s="141"/>
      <c r="CKX109" s="139"/>
      <c r="CKY109" s="163"/>
      <c r="CKZ109" s="163"/>
      <c r="CLA109" s="139"/>
      <c r="CLB109" s="143"/>
      <c r="CLC109" s="163"/>
      <c r="CLD109" s="139"/>
      <c r="CLE109" s="143"/>
      <c r="CLF109" s="163"/>
      <c r="CLG109" s="139"/>
      <c r="CLH109" s="143"/>
      <c r="CLI109" s="163"/>
      <c r="CLJ109" s="139"/>
      <c r="CLK109" s="143"/>
      <c r="CLL109" s="163"/>
      <c r="CLM109" s="191"/>
      <c r="CLN109" s="164"/>
      <c r="CLO109" s="163"/>
      <c r="CLQ109" s="165"/>
      <c r="CLS109" s="139"/>
      <c r="CLU109" s="190"/>
      <c r="CLV109" s="141"/>
      <c r="CLW109" s="139"/>
      <c r="CLX109" s="163"/>
      <c r="CLY109" s="163"/>
      <c r="CLZ109" s="139"/>
      <c r="CMA109" s="143"/>
      <c r="CMB109" s="163"/>
      <c r="CMC109" s="139"/>
      <c r="CMD109" s="143"/>
      <c r="CME109" s="163"/>
      <c r="CMF109" s="139"/>
      <c r="CMG109" s="143"/>
      <c r="CMH109" s="163"/>
      <c r="CMI109" s="139"/>
      <c r="CMJ109" s="143"/>
      <c r="CMK109" s="163"/>
      <c r="CML109" s="191"/>
      <c r="CMM109" s="164"/>
      <c r="CMN109" s="163"/>
      <c r="CMP109" s="165"/>
      <c r="CMR109" s="139"/>
      <c r="CMT109" s="190"/>
      <c r="CMU109" s="141"/>
      <c r="CMV109" s="139"/>
      <c r="CMW109" s="163"/>
      <c r="CMX109" s="163"/>
      <c r="CMY109" s="139"/>
      <c r="CMZ109" s="143"/>
      <c r="CNA109" s="163"/>
      <c r="CNB109" s="139"/>
      <c r="CNC109" s="143"/>
      <c r="CND109" s="163"/>
      <c r="CNE109" s="139"/>
      <c r="CNF109" s="143"/>
      <c r="CNG109" s="163"/>
      <c r="CNH109" s="139"/>
      <c r="CNI109" s="143"/>
      <c r="CNJ109" s="163"/>
      <c r="CNK109" s="191"/>
      <c r="CNL109" s="164"/>
      <c r="CNM109" s="163"/>
      <c r="CNO109" s="165"/>
      <c r="CNQ109" s="139"/>
      <c r="CNS109" s="190"/>
      <c r="CNT109" s="141"/>
      <c r="CNU109" s="139"/>
      <c r="CNV109" s="163"/>
      <c r="CNW109" s="163"/>
      <c r="CNX109" s="139"/>
      <c r="CNY109" s="143"/>
      <c r="CNZ109" s="163"/>
      <c r="COA109" s="139"/>
      <c r="COB109" s="143"/>
      <c r="COC109" s="163"/>
      <c r="COD109" s="139"/>
      <c r="COE109" s="143"/>
      <c r="COF109" s="163"/>
      <c r="COG109" s="139"/>
      <c r="COH109" s="143"/>
      <c r="COI109" s="163"/>
      <c r="COJ109" s="191"/>
      <c r="COK109" s="164"/>
      <c r="COL109" s="163"/>
      <c r="CON109" s="165"/>
      <c r="COP109" s="139"/>
      <c r="COR109" s="190"/>
      <c r="COS109" s="141"/>
      <c r="COT109" s="139"/>
      <c r="COU109" s="163"/>
      <c r="COV109" s="163"/>
      <c r="COW109" s="139"/>
      <c r="COX109" s="143"/>
      <c r="COY109" s="163"/>
      <c r="COZ109" s="139"/>
      <c r="CPA109" s="143"/>
      <c r="CPB109" s="163"/>
      <c r="CPC109" s="139"/>
      <c r="CPD109" s="143"/>
      <c r="CPE109" s="163"/>
      <c r="CPF109" s="139"/>
      <c r="CPG109" s="143"/>
      <c r="CPH109" s="163"/>
      <c r="CPI109" s="191"/>
      <c r="CPJ109" s="164"/>
      <c r="CPK109" s="163"/>
      <c r="CPM109" s="165"/>
      <c r="CPO109" s="139"/>
      <c r="CPQ109" s="190"/>
      <c r="CPR109" s="141"/>
      <c r="CPS109" s="139"/>
      <c r="CPT109" s="163"/>
      <c r="CPU109" s="163"/>
      <c r="CPV109" s="139"/>
      <c r="CPW109" s="143"/>
      <c r="CPX109" s="163"/>
      <c r="CPY109" s="139"/>
      <c r="CPZ109" s="143"/>
      <c r="CQA109" s="163"/>
      <c r="CQB109" s="139"/>
      <c r="CQC109" s="143"/>
      <c r="CQD109" s="163"/>
      <c r="CQE109" s="139"/>
      <c r="CQF109" s="143"/>
      <c r="CQG109" s="163"/>
      <c r="CQH109" s="191"/>
      <c r="CQI109" s="164"/>
      <c r="CQJ109" s="163"/>
      <c r="CQL109" s="165"/>
      <c r="CQN109" s="139"/>
      <c r="CQP109" s="190"/>
      <c r="CQQ109" s="141"/>
      <c r="CQR109" s="139"/>
      <c r="CQS109" s="163"/>
      <c r="CQT109" s="163"/>
      <c r="CQU109" s="139"/>
      <c r="CQV109" s="143"/>
      <c r="CQW109" s="163"/>
      <c r="CQX109" s="139"/>
      <c r="CQY109" s="143"/>
      <c r="CQZ109" s="163"/>
      <c r="CRA109" s="139"/>
      <c r="CRB109" s="143"/>
      <c r="CRC109" s="163"/>
      <c r="CRD109" s="139"/>
      <c r="CRE109" s="143"/>
      <c r="CRF109" s="163"/>
      <c r="CRG109" s="191"/>
      <c r="CRH109" s="164"/>
      <c r="CRI109" s="163"/>
      <c r="CRK109" s="165"/>
      <c r="CRM109" s="139"/>
      <c r="CRO109" s="190"/>
      <c r="CRP109" s="141"/>
      <c r="CRQ109" s="139"/>
      <c r="CRR109" s="163"/>
      <c r="CRS109" s="163"/>
      <c r="CRT109" s="139"/>
      <c r="CRU109" s="143"/>
      <c r="CRV109" s="163"/>
      <c r="CRW109" s="139"/>
      <c r="CRX109" s="143"/>
      <c r="CRY109" s="163"/>
      <c r="CRZ109" s="139"/>
      <c r="CSA109" s="143"/>
      <c r="CSB109" s="163"/>
      <c r="CSC109" s="139"/>
      <c r="CSD109" s="143"/>
      <c r="CSE109" s="163"/>
      <c r="CSF109" s="191"/>
      <c r="CSG109" s="164"/>
      <c r="CSH109" s="163"/>
      <c r="CSJ109" s="165"/>
      <c r="CSL109" s="139"/>
      <c r="CSN109" s="190"/>
      <c r="CSO109" s="141"/>
      <c r="CSP109" s="139"/>
      <c r="CSQ109" s="163"/>
      <c r="CSR109" s="163"/>
      <c r="CSS109" s="139"/>
      <c r="CST109" s="143"/>
      <c r="CSU109" s="163"/>
      <c r="CSV109" s="139"/>
      <c r="CSW109" s="143"/>
      <c r="CSX109" s="163"/>
      <c r="CSY109" s="139"/>
      <c r="CSZ109" s="143"/>
      <c r="CTA109" s="163"/>
      <c r="CTB109" s="139"/>
      <c r="CTC109" s="143"/>
      <c r="CTD109" s="163"/>
      <c r="CTE109" s="191"/>
      <c r="CTF109" s="164"/>
      <c r="CTG109" s="163"/>
      <c r="CTI109" s="165"/>
      <c r="CTK109" s="139"/>
      <c r="CTM109" s="190"/>
      <c r="CTN109" s="141"/>
      <c r="CTO109" s="139"/>
      <c r="CTP109" s="163"/>
      <c r="CTQ109" s="163"/>
      <c r="CTR109" s="139"/>
      <c r="CTS109" s="143"/>
      <c r="CTT109" s="163"/>
      <c r="CTU109" s="139"/>
      <c r="CTV109" s="143"/>
      <c r="CTW109" s="163"/>
      <c r="CTX109" s="139"/>
      <c r="CTY109" s="143"/>
      <c r="CTZ109" s="163"/>
      <c r="CUA109" s="139"/>
      <c r="CUB109" s="143"/>
      <c r="CUC109" s="163"/>
      <c r="CUD109" s="191"/>
      <c r="CUE109" s="164"/>
      <c r="CUF109" s="163"/>
      <c r="CUH109" s="165"/>
      <c r="CUJ109" s="139"/>
      <c r="CUL109" s="190"/>
      <c r="CUM109" s="141"/>
      <c r="CUN109" s="139"/>
      <c r="CUO109" s="163"/>
      <c r="CUP109" s="163"/>
      <c r="CUQ109" s="139"/>
      <c r="CUR109" s="143"/>
      <c r="CUS109" s="163"/>
      <c r="CUT109" s="139"/>
      <c r="CUU109" s="143"/>
      <c r="CUV109" s="163"/>
      <c r="CUW109" s="139"/>
      <c r="CUX109" s="143"/>
      <c r="CUY109" s="163"/>
      <c r="CUZ109" s="139"/>
      <c r="CVA109" s="143"/>
      <c r="CVB109" s="163"/>
      <c r="CVC109" s="191"/>
      <c r="CVD109" s="164"/>
      <c r="CVE109" s="163"/>
      <c r="CVG109" s="165"/>
      <c r="CVI109" s="139"/>
      <c r="CVK109" s="190"/>
      <c r="CVL109" s="141"/>
      <c r="CVM109" s="139"/>
      <c r="CVN109" s="163"/>
      <c r="CVO109" s="163"/>
      <c r="CVP109" s="139"/>
      <c r="CVQ109" s="143"/>
      <c r="CVR109" s="163"/>
      <c r="CVS109" s="139"/>
      <c r="CVT109" s="143"/>
      <c r="CVU109" s="163"/>
      <c r="CVV109" s="139"/>
      <c r="CVW109" s="143"/>
      <c r="CVX109" s="163"/>
      <c r="CVY109" s="139"/>
      <c r="CVZ109" s="143"/>
      <c r="CWA109" s="163"/>
      <c r="CWB109" s="191"/>
      <c r="CWC109" s="164"/>
      <c r="CWD109" s="163"/>
      <c r="CWF109" s="165"/>
      <c r="CWH109" s="139"/>
      <c r="CWJ109" s="190"/>
      <c r="CWK109" s="141"/>
      <c r="CWL109" s="139"/>
      <c r="CWM109" s="163"/>
      <c r="CWN109" s="163"/>
      <c r="CWO109" s="139"/>
      <c r="CWP109" s="143"/>
      <c r="CWQ109" s="163"/>
      <c r="CWR109" s="139"/>
      <c r="CWS109" s="143"/>
      <c r="CWT109" s="163"/>
      <c r="CWU109" s="139"/>
      <c r="CWV109" s="143"/>
      <c r="CWW109" s="163"/>
      <c r="CWX109" s="139"/>
      <c r="CWY109" s="143"/>
      <c r="CWZ109" s="163"/>
      <c r="CXA109" s="191"/>
      <c r="CXB109" s="164"/>
      <c r="CXC109" s="163"/>
      <c r="CXE109" s="165"/>
      <c r="CXG109" s="139"/>
      <c r="CXI109" s="190"/>
      <c r="CXJ109" s="141"/>
      <c r="CXK109" s="139"/>
      <c r="CXL109" s="163"/>
      <c r="CXM109" s="163"/>
      <c r="CXN109" s="139"/>
      <c r="CXO109" s="143"/>
      <c r="CXP109" s="163"/>
      <c r="CXQ109" s="139"/>
      <c r="CXR109" s="143"/>
      <c r="CXS109" s="163"/>
      <c r="CXT109" s="139"/>
      <c r="CXU109" s="143"/>
      <c r="CXV109" s="163"/>
      <c r="CXW109" s="139"/>
      <c r="CXX109" s="143"/>
      <c r="CXY109" s="163"/>
      <c r="CXZ109" s="191"/>
      <c r="CYA109" s="164"/>
      <c r="CYB109" s="163"/>
      <c r="CYD109" s="165"/>
      <c r="CYF109" s="139"/>
      <c r="CYH109" s="190"/>
      <c r="CYI109" s="141"/>
      <c r="CYJ109" s="139"/>
      <c r="CYK109" s="163"/>
      <c r="CYL109" s="163"/>
      <c r="CYM109" s="139"/>
      <c r="CYN109" s="143"/>
      <c r="CYO109" s="163"/>
      <c r="CYP109" s="139"/>
      <c r="CYQ109" s="143"/>
      <c r="CYR109" s="163"/>
      <c r="CYS109" s="139"/>
      <c r="CYT109" s="143"/>
      <c r="CYU109" s="163"/>
      <c r="CYV109" s="139"/>
      <c r="CYW109" s="143"/>
      <c r="CYX109" s="163"/>
      <c r="CYY109" s="191"/>
      <c r="CYZ109" s="164"/>
      <c r="CZA109" s="163"/>
      <c r="CZC109" s="165"/>
      <c r="CZE109" s="139"/>
      <c r="CZG109" s="190"/>
      <c r="CZH109" s="141"/>
      <c r="CZI109" s="139"/>
      <c r="CZJ109" s="163"/>
      <c r="CZK109" s="163"/>
      <c r="CZL109" s="139"/>
      <c r="CZM109" s="143"/>
      <c r="CZN109" s="163"/>
      <c r="CZO109" s="139"/>
      <c r="CZP109" s="143"/>
      <c r="CZQ109" s="163"/>
      <c r="CZR109" s="139"/>
      <c r="CZS109" s="143"/>
      <c r="CZT109" s="163"/>
      <c r="CZU109" s="139"/>
      <c r="CZV109" s="143"/>
      <c r="CZW109" s="163"/>
      <c r="CZX109" s="191"/>
      <c r="CZY109" s="164"/>
      <c r="CZZ109" s="163"/>
      <c r="DAB109" s="165"/>
      <c r="DAD109" s="139"/>
      <c r="DAF109" s="190"/>
      <c r="DAG109" s="141"/>
      <c r="DAH109" s="139"/>
      <c r="DAI109" s="163"/>
      <c r="DAJ109" s="163"/>
      <c r="DAK109" s="139"/>
      <c r="DAL109" s="143"/>
      <c r="DAM109" s="163"/>
      <c r="DAN109" s="139"/>
      <c r="DAO109" s="143"/>
      <c r="DAP109" s="163"/>
      <c r="DAQ109" s="139"/>
      <c r="DAR109" s="143"/>
      <c r="DAS109" s="163"/>
      <c r="DAT109" s="139"/>
      <c r="DAU109" s="143"/>
      <c r="DAV109" s="163"/>
      <c r="DAW109" s="191"/>
      <c r="DAX109" s="164"/>
      <c r="DAY109" s="163"/>
      <c r="DBA109" s="165"/>
      <c r="DBC109" s="139"/>
      <c r="DBE109" s="190"/>
      <c r="DBF109" s="141"/>
      <c r="DBG109" s="139"/>
      <c r="DBH109" s="163"/>
      <c r="DBI109" s="163"/>
      <c r="DBJ109" s="139"/>
      <c r="DBK109" s="143"/>
      <c r="DBL109" s="163"/>
      <c r="DBM109" s="139"/>
      <c r="DBN109" s="143"/>
      <c r="DBO109" s="163"/>
      <c r="DBP109" s="139"/>
      <c r="DBQ109" s="143"/>
      <c r="DBR109" s="163"/>
      <c r="DBS109" s="139"/>
      <c r="DBT109" s="143"/>
      <c r="DBU109" s="163"/>
      <c r="DBV109" s="191"/>
      <c r="DBW109" s="164"/>
      <c r="DBX109" s="163"/>
      <c r="DBZ109" s="165"/>
      <c r="DCB109" s="139"/>
      <c r="DCD109" s="190"/>
      <c r="DCE109" s="141"/>
      <c r="DCF109" s="139"/>
      <c r="DCG109" s="163"/>
      <c r="DCH109" s="163"/>
      <c r="DCI109" s="139"/>
      <c r="DCJ109" s="143"/>
      <c r="DCK109" s="163"/>
      <c r="DCL109" s="139"/>
      <c r="DCM109" s="143"/>
      <c r="DCN109" s="163"/>
      <c r="DCO109" s="139"/>
      <c r="DCP109" s="143"/>
      <c r="DCQ109" s="163"/>
      <c r="DCR109" s="139"/>
      <c r="DCS109" s="143"/>
      <c r="DCT109" s="163"/>
      <c r="DCU109" s="191"/>
      <c r="DCV109" s="164"/>
      <c r="DCW109" s="163"/>
      <c r="DCY109" s="165"/>
      <c r="DDA109" s="139"/>
      <c r="DDC109" s="190"/>
      <c r="DDD109" s="141"/>
      <c r="DDE109" s="139"/>
      <c r="DDF109" s="163"/>
      <c r="DDG109" s="163"/>
      <c r="DDH109" s="139"/>
      <c r="DDI109" s="143"/>
      <c r="DDJ109" s="163"/>
      <c r="DDK109" s="139"/>
      <c r="DDL109" s="143"/>
      <c r="DDM109" s="163"/>
      <c r="DDN109" s="139"/>
      <c r="DDO109" s="143"/>
      <c r="DDP109" s="163"/>
      <c r="DDQ109" s="139"/>
      <c r="DDR109" s="143"/>
      <c r="DDS109" s="163"/>
      <c r="DDT109" s="191"/>
      <c r="DDU109" s="164"/>
      <c r="DDV109" s="163"/>
      <c r="DDX109" s="165"/>
      <c r="DDZ109" s="139"/>
      <c r="DEB109" s="190"/>
      <c r="DEC109" s="141"/>
      <c r="DED109" s="139"/>
      <c r="DEE109" s="163"/>
      <c r="DEF109" s="163"/>
      <c r="DEG109" s="139"/>
      <c r="DEH109" s="143"/>
      <c r="DEI109" s="163"/>
      <c r="DEJ109" s="139"/>
      <c r="DEK109" s="143"/>
      <c r="DEL109" s="163"/>
      <c r="DEM109" s="139"/>
      <c r="DEN109" s="143"/>
      <c r="DEO109" s="163"/>
      <c r="DEP109" s="139"/>
      <c r="DEQ109" s="143"/>
      <c r="DER109" s="163"/>
      <c r="DES109" s="191"/>
      <c r="DET109" s="164"/>
      <c r="DEU109" s="163"/>
      <c r="DEW109" s="165"/>
      <c r="DEY109" s="139"/>
      <c r="DFA109" s="190"/>
      <c r="DFB109" s="141"/>
      <c r="DFC109" s="139"/>
      <c r="DFD109" s="163"/>
      <c r="DFE109" s="163"/>
      <c r="DFF109" s="139"/>
      <c r="DFG109" s="143"/>
      <c r="DFH109" s="163"/>
      <c r="DFI109" s="139"/>
      <c r="DFJ109" s="143"/>
      <c r="DFK109" s="163"/>
      <c r="DFL109" s="139"/>
      <c r="DFM109" s="143"/>
      <c r="DFN109" s="163"/>
      <c r="DFO109" s="139"/>
      <c r="DFP109" s="143"/>
      <c r="DFQ109" s="163"/>
      <c r="DFR109" s="191"/>
      <c r="DFS109" s="164"/>
      <c r="DFT109" s="163"/>
      <c r="DFV109" s="165"/>
      <c r="DFX109" s="139"/>
      <c r="DFZ109" s="190"/>
      <c r="DGA109" s="141"/>
      <c r="DGB109" s="139"/>
      <c r="DGC109" s="163"/>
      <c r="DGD109" s="163"/>
      <c r="DGE109" s="139"/>
      <c r="DGF109" s="143"/>
      <c r="DGG109" s="163"/>
      <c r="DGH109" s="139"/>
      <c r="DGI109" s="143"/>
      <c r="DGJ109" s="163"/>
      <c r="DGK109" s="139"/>
      <c r="DGL109" s="143"/>
      <c r="DGM109" s="163"/>
      <c r="DGN109" s="139"/>
      <c r="DGO109" s="143"/>
      <c r="DGP109" s="163"/>
      <c r="DGQ109" s="191"/>
      <c r="DGR109" s="164"/>
      <c r="DGS109" s="163"/>
      <c r="DGU109" s="165"/>
      <c r="DGW109" s="139"/>
      <c r="DGY109" s="190"/>
      <c r="DGZ109" s="141"/>
      <c r="DHA109" s="139"/>
      <c r="DHB109" s="163"/>
      <c r="DHC109" s="163"/>
      <c r="DHD109" s="139"/>
      <c r="DHE109" s="143"/>
      <c r="DHF109" s="163"/>
      <c r="DHG109" s="139"/>
      <c r="DHH109" s="143"/>
      <c r="DHI109" s="163"/>
      <c r="DHJ109" s="139"/>
      <c r="DHK109" s="143"/>
      <c r="DHL109" s="163"/>
      <c r="DHM109" s="139"/>
      <c r="DHN109" s="143"/>
      <c r="DHO109" s="163"/>
      <c r="DHP109" s="191"/>
      <c r="DHQ109" s="164"/>
      <c r="DHR109" s="163"/>
      <c r="DHT109" s="165"/>
      <c r="DHV109" s="139"/>
      <c r="DHX109" s="190"/>
      <c r="DHY109" s="141"/>
      <c r="DHZ109" s="139"/>
      <c r="DIA109" s="163"/>
      <c r="DIB109" s="163"/>
      <c r="DIC109" s="139"/>
      <c r="DID109" s="143"/>
      <c r="DIE109" s="163"/>
      <c r="DIF109" s="139"/>
      <c r="DIG109" s="143"/>
      <c r="DIH109" s="163"/>
      <c r="DII109" s="139"/>
      <c r="DIJ109" s="143"/>
      <c r="DIK109" s="163"/>
      <c r="DIL109" s="139"/>
      <c r="DIM109" s="143"/>
      <c r="DIN109" s="163"/>
      <c r="DIO109" s="191"/>
      <c r="DIP109" s="164"/>
      <c r="DIQ109" s="163"/>
      <c r="DIS109" s="165"/>
      <c r="DIU109" s="139"/>
      <c r="DIW109" s="190"/>
      <c r="DIX109" s="141"/>
      <c r="DIY109" s="139"/>
      <c r="DIZ109" s="163"/>
      <c r="DJA109" s="163"/>
      <c r="DJB109" s="139"/>
      <c r="DJC109" s="143"/>
      <c r="DJD109" s="163"/>
      <c r="DJE109" s="139"/>
      <c r="DJF109" s="143"/>
      <c r="DJG109" s="163"/>
      <c r="DJH109" s="139"/>
      <c r="DJI109" s="143"/>
      <c r="DJJ109" s="163"/>
      <c r="DJK109" s="139"/>
      <c r="DJL109" s="143"/>
      <c r="DJM109" s="163"/>
      <c r="DJN109" s="191"/>
      <c r="DJO109" s="164"/>
      <c r="DJP109" s="163"/>
      <c r="DJR109" s="165"/>
      <c r="DJT109" s="139"/>
      <c r="DJV109" s="190"/>
      <c r="DJW109" s="141"/>
      <c r="DJX109" s="139"/>
      <c r="DJY109" s="163"/>
      <c r="DJZ109" s="163"/>
      <c r="DKA109" s="139"/>
      <c r="DKB109" s="143"/>
      <c r="DKC109" s="163"/>
      <c r="DKD109" s="139"/>
      <c r="DKE109" s="143"/>
      <c r="DKF109" s="163"/>
      <c r="DKG109" s="139"/>
      <c r="DKH109" s="143"/>
      <c r="DKI109" s="163"/>
      <c r="DKJ109" s="139"/>
      <c r="DKK109" s="143"/>
      <c r="DKL109" s="163"/>
      <c r="DKM109" s="191"/>
      <c r="DKN109" s="164"/>
      <c r="DKO109" s="163"/>
      <c r="DKQ109" s="165"/>
      <c r="DKS109" s="139"/>
      <c r="DKU109" s="190"/>
      <c r="DKV109" s="141"/>
      <c r="DKW109" s="139"/>
      <c r="DKX109" s="163"/>
      <c r="DKY109" s="163"/>
      <c r="DKZ109" s="139"/>
      <c r="DLA109" s="143"/>
      <c r="DLB109" s="163"/>
      <c r="DLC109" s="139"/>
      <c r="DLD109" s="143"/>
      <c r="DLE109" s="163"/>
      <c r="DLF109" s="139"/>
      <c r="DLG109" s="143"/>
      <c r="DLH109" s="163"/>
      <c r="DLI109" s="139"/>
      <c r="DLJ109" s="143"/>
      <c r="DLK109" s="163"/>
      <c r="DLL109" s="191"/>
      <c r="DLM109" s="164"/>
      <c r="DLN109" s="163"/>
      <c r="DLP109" s="165"/>
      <c r="DLR109" s="139"/>
      <c r="DLT109" s="190"/>
      <c r="DLU109" s="141"/>
      <c r="DLV109" s="139"/>
      <c r="DLW109" s="163"/>
      <c r="DLX109" s="163"/>
      <c r="DLY109" s="139"/>
      <c r="DLZ109" s="143"/>
      <c r="DMA109" s="163"/>
      <c r="DMB109" s="139"/>
      <c r="DMC109" s="143"/>
      <c r="DMD109" s="163"/>
      <c r="DME109" s="139"/>
      <c r="DMF109" s="143"/>
      <c r="DMG109" s="163"/>
      <c r="DMH109" s="139"/>
      <c r="DMI109" s="143"/>
      <c r="DMJ109" s="163"/>
      <c r="DMK109" s="191"/>
      <c r="DML109" s="164"/>
      <c r="DMM109" s="163"/>
      <c r="DMO109" s="165"/>
      <c r="DMQ109" s="139"/>
      <c r="DMS109" s="190"/>
      <c r="DMT109" s="141"/>
      <c r="DMU109" s="139"/>
      <c r="DMV109" s="163"/>
      <c r="DMW109" s="163"/>
      <c r="DMX109" s="139"/>
      <c r="DMY109" s="143"/>
      <c r="DMZ109" s="163"/>
      <c r="DNA109" s="139"/>
      <c r="DNB109" s="143"/>
      <c r="DNC109" s="163"/>
      <c r="DND109" s="139"/>
      <c r="DNE109" s="143"/>
      <c r="DNF109" s="163"/>
      <c r="DNG109" s="139"/>
      <c r="DNH109" s="143"/>
      <c r="DNI109" s="163"/>
      <c r="DNJ109" s="191"/>
      <c r="DNK109" s="164"/>
      <c r="DNL109" s="163"/>
      <c r="DNN109" s="165"/>
      <c r="DNP109" s="139"/>
      <c r="DNR109" s="190"/>
      <c r="DNS109" s="141"/>
      <c r="DNT109" s="139"/>
      <c r="DNU109" s="163"/>
      <c r="DNV109" s="163"/>
      <c r="DNW109" s="139"/>
      <c r="DNX109" s="143"/>
      <c r="DNY109" s="163"/>
      <c r="DNZ109" s="139"/>
      <c r="DOA109" s="143"/>
      <c r="DOB109" s="163"/>
      <c r="DOC109" s="139"/>
      <c r="DOD109" s="143"/>
      <c r="DOE109" s="163"/>
      <c r="DOF109" s="139"/>
      <c r="DOG109" s="143"/>
      <c r="DOH109" s="163"/>
      <c r="DOI109" s="191"/>
      <c r="DOJ109" s="164"/>
      <c r="DOK109" s="163"/>
      <c r="DOM109" s="165"/>
      <c r="DOO109" s="139"/>
      <c r="DOQ109" s="190"/>
      <c r="DOR109" s="141"/>
      <c r="DOS109" s="139"/>
      <c r="DOT109" s="163"/>
      <c r="DOU109" s="163"/>
      <c r="DOV109" s="139"/>
      <c r="DOW109" s="143"/>
      <c r="DOX109" s="163"/>
      <c r="DOY109" s="139"/>
      <c r="DOZ109" s="143"/>
      <c r="DPA109" s="163"/>
      <c r="DPB109" s="139"/>
      <c r="DPC109" s="143"/>
      <c r="DPD109" s="163"/>
      <c r="DPE109" s="139"/>
      <c r="DPF109" s="143"/>
      <c r="DPG109" s="163"/>
      <c r="DPH109" s="191"/>
      <c r="DPI109" s="164"/>
      <c r="DPJ109" s="163"/>
      <c r="DPL109" s="165"/>
      <c r="DPN109" s="139"/>
      <c r="DPP109" s="190"/>
      <c r="DPQ109" s="141"/>
      <c r="DPR109" s="139"/>
      <c r="DPS109" s="163"/>
      <c r="DPT109" s="163"/>
      <c r="DPU109" s="139"/>
      <c r="DPV109" s="143"/>
      <c r="DPW109" s="163"/>
      <c r="DPX109" s="139"/>
      <c r="DPY109" s="143"/>
      <c r="DPZ109" s="163"/>
      <c r="DQA109" s="139"/>
      <c r="DQB109" s="143"/>
      <c r="DQC109" s="163"/>
      <c r="DQD109" s="139"/>
      <c r="DQE109" s="143"/>
      <c r="DQF109" s="163"/>
      <c r="DQG109" s="191"/>
      <c r="DQH109" s="164"/>
      <c r="DQI109" s="163"/>
      <c r="DQK109" s="165"/>
      <c r="DQM109" s="139"/>
      <c r="DQO109" s="190"/>
      <c r="DQP109" s="141"/>
      <c r="DQQ109" s="139"/>
      <c r="DQR109" s="163"/>
      <c r="DQS109" s="163"/>
      <c r="DQT109" s="139"/>
      <c r="DQU109" s="143"/>
      <c r="DQV109" s="163"/>
      <c r="DQW109" s="139"/>
      <c r="DQX109" s="143"/>
      <c r="DQY109" s="163"/>
      <c r="DQZ109" s="139"/>
      <c r="DRA109" s="143"/>
      <c r="DRB109" s="163"/>
      <c r="DRC109" s="139"/>
      <c r="DRD109" s="143"/>
      <c r="DRE109" s="163"/>
      <c r="DRF109" s="191"/>
      <c r="DRG109" s="164"/>
      <c r="DRH109" s="163"/>
      <c r="DRJ109" s="165"/>
      <c r="DRL109" s="139"/>
      <c r="DRN109" s="190"/>
      <c r="DRO109" s="141"/>
      <c r="DRP109" s="139"/>
      <c r="DRQ109" s="163"/>
      <c r="DRR109" s="163"/>
      <c r="DRS109" s="139"/>
      <c r="DRT109" s="143"/>
      <c r="DRU109" s="163"/>
      <c r="DRV109" s="139"/>
      <c r="DRW109" s="143"/>
      <c r="DRX109" s="163"/>
      <c r="DRY109" s="139"/>
      <c r="DRZ109" s="143"/>
      <c r="DSA109" s="163"/>
      <c r="DSB109" s="139"/>
      <c r="DSC109" s="143"/>
      <c r="DSD109" s="163"/>
      <c r="DSE109" s="191"/>
      <c r="DSF109" s="164"/>
      <c r="DSG109" s="163"/>
      <c r="DSI109" s="165"/>
      <c r="DSK109" s="139"/>
      <c r="DSM109" s="190"/>
      <c r="DSN109" s="141"/>
      <c r="DSO109" s="139"/>
      <c r="DSP109" s="163"/>
      <c r="DSQ109" s="163"/>
      <c r="DSR109" s="139"/>
      <c r="DSS109" s="143"/>
      <c r="DST109" s="163"/>
      <c r="DSU109" s="139"/>
      <c r="DSV109" s="143"/>
      <c r="DSW109" s="163"/>
      <c r="DSX109" s="139"/>
      <c r="DSY109" s="143"/>
      <c r="DSZ109" s="163"/>
      <c r="DTA109" s="139"/>
      <c r="DTB109" s="143"/>
      <c r="DTC109" s="163"/>
      <c r="DTD109" s="191"/>
      <c r="DTE109" s="164"/>
      <c r="DTF109" s="163"/>
      <c r="DTH109" s="165"/>
      <c r="DTJ109" s="139"/>
      <c r="DTL109" s="190"/>
      <c r="DTM109" s="141"/>
      <c r="DTN109" s="139"/>
      <c r="DTO109" s="163"/>
      <c r="DTP109" s="163"/>
      <c r="DTQ109" s="139"/>
      <c r="DTR109" s="143"/>
      <c r="DTS109" s="163"/>
      <c r="DTT109" s="139"/>
      <c r="DTU109" s="143"/>
      <c r="DTV109" s="163"/>
      <c r="DTW109" s="139"/>
      <c r="DTX109" s="143"/>
      <c r="DTY109" s="163"/>
      <c r="DTZ109" s="139"/>
      <c r="DUA109" s="143"/>
      <c r="DUB109" s="163"/>
      <c r="DUC109" s="191"/>
      <c r="DUD109" s="164"/>
      <c r="DUE109" s="163"/>
      <c r="DUG109" s="165"/>
      <c r="DUI109" s="139"/>
      <c r="DUK109" s="190"/>
      <c r="DUL109" s="141"/>
      <c r="DUM109" s="139"/>
      <c r="DUN109" s="163"/>
      <c r="DUO109" s="163"/>
      <c r="DUP109" s="139"/>
      <c r="DUQ109" s="143"/>
      <c r="DUR109" s="163"/>
      <c r="DUS109" s="139"/>
      <c r="DUT109" s="143"/>
      <c r="DUU109" s="163"/>
      <c r="DUV109" s="139"/>
      <c r="DUW109" s="143"/>
      <c r="DUX109" s="163"/>
      <c r="DUY109" s="139"/>
      <c r="DUZ109" s="143"/>
      <c r="DVA109" s="163"/>
      <c r="DVB109" s="191"/>
      <c r="DVC109" s="164"/>
      <c r="DVD109" s="163"/>
      <c r="DVF109" s="165"/>
      <c r="DVH109" s="139"/>
      <c r="DVJ109" s="190"/>
      <c r="DVK109" s="141"/>
      <c r="DVL109" s="139"/>
      <c r="DVM109" s="163"/>
      <c r="DVN109" s="163"/>
      <c r="DVO109" s="139"/>
      <c r="DVP109" s="143"/>
      <c r="DVQ109" s="163"/>
      <c r="DVR109" s="139"/>
      <c r="DVS109" s="143"/>
      <c r="DVT109" s="163"/>
      <c r="DVU109" s="139"/>
      <c r="DVV109" s="143"/>
      <c r="DVW109" s="163"/>
      <c r="DVX109" s="139"/>
      <c r="DVY109" s="143"/>
      <c r="DVZ109" s="163"/>
      <c r="DWA109" s="191"/>
      <c r="DWB109" s="164"/>
      <c r="DWC109" s="163"/>
      <c r="DWE109" s="165"/>
      <c r="DWG109" s="139"/>
      <c r="DWI109" s="190"/>
      <c r="DWJ109" s="141"/>
      <c r="DWK109" s="139"/>
      <c r="DWL109" s="163"/>
      <c r="DWM109" s="163"/>
      <c r="DWN109" s="139"/>
      <c r="DWO109" s="143"/>
      <c r="DWP109" s="163"/>
      <c r="DWQ109" s="139"/>
      <c r="DWR109" s="143"/>
      <c r="DWS109" s="163"/>
      <c r="DWT109" s="139"/>
      <c r="DWU109" s="143"/>
      <c r="DWV109" s="163"/>
      <c r="DWW109" s="139"/>
      <c r="DWX109" s="143"/>
      <c r="DWY109" s="163"/>
      <c r="DWZ109" s="191"/>
      <c r="DXA109" s="164"/>
      <c r="DXB109" s="163"/>
      <c r="DXD109" s="165"/>
      <c r="DXF109" s="139"/>
      <c r="DXH109" s="190"/>
      <c r="DXI109" s="141"/>
      <c r="DXJ109" s="139"/>
      <c r="DXK109" s="163"/>
      <c r="DXL109" s="163"/>
      <c r="DXM109" s="139"/>
      <c r="DXN109" s="143"/>
      <c r="DXO109" s="163"/>
      <c r="DXP109" s="139"/>
      <c r="DXQ109" s="143"/>
      <c r="DXR109" s="163"/>
      <c r="DXS109" s="139"/>
      <c r="DXT109" s="143"/>
      <c r="DXU109" s="163"/>
      <c r="DXV109" s="139"/>
      <c r="DXW109" s="143"/>
      <c r="DXX109" s="163"/>
      <c r="DXY109" s="191"/>
      <c r="DXZ109" s="164"/>
      <c r="DYA109" s="163"/>
      <c r="DYC109" s="165"/>
      <c r="DYE109" s="139"/>
      <c r="DYG109" s="190"/>
      <c r="DYH109" s="141"/>
      <c r="DYI109" s="139"/>
      <c r="DYJ109" s="163"/>
      <c r="DYK109" s="163"/>
      <c r="DYL109" s="139"/>
      <c r="DYM109" s="143"/>
      <c r="DYN109" s="163"/>
      <c r="DYO109" s="139"/>
      <c r="DYP109" s="143"/>
      <c r="DYQ109" s="163"/>
      <c r="DYR109" s="139"/>
      <c r="DYS109" s="143"/>
      <c r="DYT109" s="163"/>
      <c r="DYU109" s="139"/>
      <c r="DYV109" s="143"/>
      <c r="DYW109" s="163"/>
      <c r="DYX109" s="191"/>
      <c r="DYY109" s="164"/>
      <c r="DYZ109" s="163"/>
      <c r="DZB109" s="165"/>
      <c r="DZD109" s="139"/>
      <c r="DZF109" s="190"/>
      <c r="DZG109" s="141"/>
      <c r="DZH109" s="139"/>
      <c r="DZI109" s="163"/>
      <c r="DZJ109" s="163"/>
      <c r="DZK109" s="139"/>
      <c r="DZL109" s="143"/>
      <c r="DZM109" s="163"/>
      <c r="DZN109" s="139"/>
      <c r="DZO109" s="143"/>
      <c r="DZP109" s="163"/>
      <c r="DZQ109" s="139"/>
      <c r="DZR109" s="143"/>
      <c r="DZS109" s="163"/>
      <c r="DZT109" s="139"/>
      <c r="DZU109" s="143"/>
      <c r="DZV109" s="163"/>
      <c r="DZW109" s="191"/>
      <c r="DZX109" s="164"/>
      <c r="DZY109" s="163"/>
      <c r="EAA109" s="165"/>
      <c r="EAC109" s="139"/>
      <c r="EAE109" s="190"/>
      <c r="EAF109" s="141"/>
      <c r="EAG109" s="139"/>
      <c r="EAH109" s="163"/>
      <c r="EAI109" s="163"/>
      <c r="EAJ109" s="139"/>
      <c r="EAK109" s="143"/>
      <c r="EAL109" s="163"/>
      <c r="EAM109" s="139"/>
      <c r="EAN109" s="143"/>
      <c r="EAO109" s="163"/>
      <c r="EAP109" s="139"/>
      <c r="EAQ109" s="143"/>
      <c r="EAR109" s="163"/>
      <c r="EAS109" s="139"/>
      <c r="EAT109" s="143"/>
      <c r="EAU109" s="163"/>
      <c r="EAV109" s="191"/>
      <c r="EAW109" s="164"/>
      <c r="EAX109" s="163"/>
      <c r="EAZ109" s="165"/>
      <c r="EBB109" s="139"/>
      <c r="EBD109" s="190"/>
      <c r="EBE109" s="141"/>
      <c r="EBF109" s="139"/>
      <c r="EBG109" s="163"/>
      <c r="EBH109" s="163"/>
      <c r="EBI109" s="139"/>
      <c r="EBJ109" s="143"/>
      <c r="EBK109" s="163"/>
      <c r="EBL109" s="139"/>
      <c r="EBM109" s="143"/>
      <c r="EBN109" s="163"/>
      <c r="EBO109" s="139"/>
      <c r="EBP109" s="143"/>
      <c r="EBQ109" s="163"/>
      <c r="EBR109" s="139"/>
      <c r="EBS109" s="143"/>
      <c r="EBT109" s="163"/>
      <c r="EBU109" s="191"/>
      <c r="EBV109" s="164"/>
      <c r="EBW109" s="163"/>
      <c r="EBY109" s="165"/>
      <c r="ECA109" s="139"/>
      <c r="ECC109" s="190"/>
      <c r="ECD109" s="141"/>
      <c r="ECE109" s="139"/>
      <c r="ECF109" s="163"/>
      <c r="ECG109" s="163"/>
      <c r="ECH109" s="139"/>
      <c r="ECI109" s="143"/>
      <c r="ECJ109" s="163"/>
      <c r="ECK109" s="139"/>
      <c r="ECL109" s="143"/>
      <c r="ECM109" s="163"/>
      <c r="ECN109" s="139"/>
      <c r="ECO109" s="143"/>
      <c r="ECP109" s="163"/>
      <c r="ECQ109" s="139"/>
      <c r="ECR109" s="143"/>
      <c r="ECS109" s="163"/>
      <c r="ECT109" s="191"/>
      <c r="ECU109" s="164"/>
      <c r="ECV109" s="163"/>
      <c r="ECX109" s="165"/>
      <c r="ECZ109" s="139"/>
      <c r="EDB109" s="190"/>
      <c r="EDC109" s="141"/>
      <c r="EDD109" s="139"/>
      <c r="EDE109" s="163"/>
      <c r="EDF109" s="163"/>
      <c r="EDG109" s="139"/>
      <c r="EDH109" s="143"/>
      <c r="EDI109" s="163"/>
      <c r="EDJ109" s="139"/>
      <c r="EDK109" s="143"/>
      <c r="EDL109" s="163"/>
      <c r="EDM109" s="139"/>
      <c r="EDN109" s="143"/>
      <c r="EDO109" s="163"/>
      <c r="EDP109" s="139"/>
      <c r="EDQ109" s="143"/>
      <c r="EDR109" s="163"/>
      <c r="EDS109" s="191"/>
      <c r="EDT109" s="164"/>
      <c r="EDU109" s="163"/>
      <c r="EDW109" s="165"/>
      <c r="EDY109" s="139"/>
      <c r="EEA109" s="190"/>
      <c r="EEB109" s="141"/>
      <c r="EEC109" s="139"/>
      <c r="EED109" s="163"/>
      <c r="EEE109" s="163"/>
      <c r="EEF109" s="139"/>
      <c r="EEG109" s="143"/>
      <c r="EEH109" s="163"/>
      <c r="EEI109" s="139"/>
      <c r="EEJ109" s="143"/>
      <c r="EEK109" s="163"/>
      <c r="EEL109" s="139"/>
      <c r="EEM109" s="143"/>
      <c r="EEN109" s="163"/>
      <c r="EEO109" s="139"/>
      <c r="EEP109" s="143"/>
      <c r="EEQ109" s="163"/>
      <c r="EER109" s="191"/>
      <c r="EES109" s="164"/>
      <c r="EET109" s="163"/>
      <c r="EEV109" s="165"/>
      <c r="EEX109" s="139"/>
      <c r="EEZ109" s="190"/>
      <c r="EFA109" s="141"/>
      <c r="EFB109" s="139"/>
      <c r="EFC109" s="163"/>
      <c r="EFD109" s="163"/>
      <c r="EFE109" s="139"/>
      <c r="EFF109" s="143"/>
      <c r="EFG109" s="163"/>
      <c r="EFH109" s="139"/>
      <c r="EFI109" s="143"/>
      <c r="EFJ109" s="163"/>
      <c r="EFK109" s="139"/>
      <c r="EFL109" s="143"/>
      <c r="EFM109" s="163"/>
      <c r="EFN109" s="139"/>
      <c r="EFO109" s="143"/>
      <c r="EFP109" s="163"/>
      <c r="EFQ109" s="191"/>
      <c r="EFR109" s="164"/>
      <c r="EFS109" s="163"/>
      <c r="EFU109" s="165"/>
      <c r="EFW109" s="139"/>
      <c r="EFY109" s="190"/>
      <c r="EFZ109" s="141"/>
      <c r="EGA109" s="139"/>
      <c r="EGB109" s="163"/>
      <c r="EGC109" s="163"/>
      <c r="EGD109" s="139"/>
      <c r="EGE109" s="143"/>
      <c r="EGF109" s="163"/>
      <c r="EGG109" s="139"/>
      <c r="EGH109" s="143"/>
      <c r="EGI109" s="163"/>
      <c r="EGJ109" s="139"/>
      <c r="EGK109" s="143"/>
      <c r="EGL109" s="163"/>
      <c r="EGM109" s="139"/>
      <c r="EGN109" s="143"/>
      <c r="EGO109" s="163"/>
      <c r="EGP109" s="191"/>
      <c r="EGQ109" s="164"/>
      <c r="EGR109" s="163"/>
      <c r="EGT109" s="165"/>
      <c r="EGV109" s="139"/>
      <c r="EGX109" s="190"/>
      <c r="EGY109" s="141"/>
      <c r="EGZ109" s="139"/>
      <c r="EHA109" s="163"/>
      <c r="EHB109" s="163"/>
      <c r="EHC109" s="139"/>
      <c r="EHD109" s="143"/>
      <c r="EHE109" s="163"/>
      <c r="EHF109" s="139"/>
      <c r="EHG109" s="143"/>
      <c r="EHH109" s="163"/>
      <c r="EHI109" s="139"/>
      <c r="EHJ109" s="143"/>
      <c r="EHK109" s="163"/>
      <c r="EHL109" s="139"/>
      <c r="EHM109" s="143"/>
      <c r="EHN109" s="163"/>
      <c r="EHO109" s="191"/>
      <c r="EHP109" s="164"/>
      <c r="EHQ109" s="163"/>
      <c r="EHS109" s="165"/>
      <c r="EHU109" s="139"/>
      <c r="EHW109" s="190"/>
      <c r="EHX109" s="141"/>
      <c r="EHY109" s="139"/>
      <c r="EHZ109" s="163"/>
      <c r="EIA109" s="163"/>
      <c r="EIB109" s="139"/>
      <c r="EIC109" s="143"/>
      <c r="EID109" s="163"/>
      <c r="EIE109" s="139"/>
      <c r="EIF109" s="143"/>
      <c r="EIG109" s="163"/>
      <c r="EIH109" s="139"/>
      <c r="EII109" s="143"/>
      <c r="EIJ109" s="163"/>
      <c r="EIK109" s="139"/>
      <c r="EIL109" s="143"/>
      <c r="EIM109" s="163"/>
      <c r="EIN109" s="191"/>
      <c r="EIO109" s="164"/>
      <c r="EIP109" s="163"/>
      <c r="EIR109" s="165"/>
      <c r="EIT109" s="139"/>
      <c r="EIV109" s="190"/>
      <c r="EIW109" s="141"/>
      <c r="EIX109" s="139"/>
      <c r="EIY109" s="163"/>
      <c r="EIZ109" s="163"/>
      <c r="EJA109" s="139"/>
      <c r="EJB109" s="143"/>
      <c r="EJC109" s="163"/>
      <c r="EJD109" s="139"/>
      <c r="EJE109" s="143"/>
      <c r="EJF109" s="163"/>
      <c r="EJG109" s="139"/>
      <c r="EJH109" s="143"/>
      <c r="EJI109" s="163"/>
      <c r="EJJ109" s="139"/>
      <c r="EJK109" s="143"/>
      <c r="EJL109" s="163"/>
      <c r="EJM109" s="191"/>
      <c r="EJN109" s="164"/>
      <c r="EJO109" s="163"/>
      <c r="EJQ109" s="165"/>
      <c r="EJS109" s="139"/>
      <c r="EJU109" s="190"/>
      <c r="EJV109" s="141"/>
      <c r="EJW109" s="139"/>
      <c r="EJX109" s="163"/>
      <c r="EJY109" s="163"/>
      <c r="EJZ109" s="139"/>
      <c r="EKA109" s="143"/>
      <c r="EKB109" s="163"/>
      <c r="EKC109" s="139"/>
      <c r="EKD109" s="143"/>
      <c r="EKE109" s="163"/>
      <c r="EKF109" s="139"/>
      <c r="EKG109" s="143"/>
      <c r="EKH109" s="163"/>
      <c r="EKI109" s="139"/>
      <c r="EKJ109" s="143"/>
      <c r="EKK109" s="163"/>
      <c r="EKL109" s="191"/>
      <c r="EKM109" s="164"/>
      <c r="EKN109" s="163"/>
      <c r="EKP109" s="165"/>
      <c r="EKR109" s="139"/>
      <c r="EKT109" s="190"/>
      <c r="EKU109" s="141"/>
      <c r="EKV109" s="139"/>
      <c r="EKW109" s="163"/>
      <c r="EKX109" s="163"/>
      <c r="EKY109" s="139"/>
      <c r="EKZ109" s="143"/>
      <c r="ELA109" s="163"/>
      <c r="ELB109" s="139"/>
      <c r="ELC109" s="143"/>
      <c r="ELD109" s="163"/>
      <c r="ELE109" s="139"/>
      <c r="ELF109" s="143"/>
      <c r="ELG109" s="163"/>
      <c r="ELH109" s="139"/>
      <c r="ELI109" s="143"/>
      <c r="ELJ109" s="163"/>
      <c r="ELK109" s="191"/>
      <c r="ELL109" s="164"/>
      <c r="ELM109" s="163"/>
      <c r="ELO109" s="165"/>
      <c r="ELQ109" s="139"/>
      <c r="ELS109" s="190"/>
      <c r="ELT109" s="141"/>
      <c r="ELU109" s="139"/>
      <c r="ELV109" s="163"/>
      <c r="ELW109" s="163"/>
      <c r="ELX109" s="139"/>
      <c r="ELY109" s="143"/>
      <c r="ELZ109" s="163"/>
      <c r="EMA109" s="139"/>
      <c r="EMB109" s="143"/>
      <c r="EMC109" s="163"/>
      <c r="EMD109" s="139"/>
      <c r="EME109" s="143"/>
      <c r="EMF109" s="163"/>
      <c r="EMG109" s="139"/>
      <c r="EMH109" s="143"/>
      <c r="EMI109" s="163"/>
      <c r="EMJ109" s="191"/>
      <c r="EMK109" s="164"/>
      <c r="EML109" s="163"/>
      <c r="EMN109" s="165"/>
      <c r="EMP109" s="139"/>
      <c r="EMR109" s="190"/>
      <c r="EMS109" s="141"/>
      <c r="EMT109" s="139"/>
      <c r="EMU109" s="163"/>
      <c r="EMV109" s="163"/>
      <c r="EMW109" s="139"/>
      <c r="EMX109" s="143"/>
      <c r="EMY109" s="163"/>
      <c r="EMZ109" s="139"/>
      <c r="ENA109" s="143"/>
      <c r="ENB109" s="163"/>
      <c r="ENC109" s="139"/>
      <c r="END109" s="143"/>
      <c r="ENE109" s="163"/>
      <c r="ENF109" s="139"/>
      <c r="ENG109" s="143"/>
      <c r="ENH109" s="163"/>
      <c r="ENI109" s="191"/>
      <c r="ENJ109" s="164"/>
      <c r="ENK109" s="163"/>
      <c r="ENM109" s="165"/>
      <c r="ENO109" s="139"/>
      <c r="ENQ109" s="190"/>
      <c r="ENR109" s="141"/>
      <c r="ENS109" s="139"/>
      <c r="ENT109" s="163"/>
      <c r="ENU109" s="163"/>
      <c r="ENV109" s="139"/>
      <c r="ENW109" s="143"/>
      <c r="ENX109" s="163"/>
      <c r="ENY109" s="139"/>
      <c r="ENZ109" s="143"/>
      <c r="EOA109" s="163"/>
      <c r="EOB109" s="139"/>
      <c r="EOC109" s="143"/>
      <c r="EOD109" s="163"/>
      <c r="EOE109" s="139"/>
      <c r="EOF109" s="143"/>
      <c r="EOG109" s="163"/>
      <c r="EOH109" s="191"/>
      <c r="EOI109" s="164"/>
      <c r="EOJ109" s="163"/>
      <c r="EOL109" s="165"/>
      <c r="EON109" s="139"/>
      <c r="EOP109" s="190"/>
      <c r="EOQ109" s="141"/>
      <c r="EOR109" s="139"/>
      <c r="EOS109" s="163"/>
      <c r="EOT109" s="163"/>
      <c r="EOU109" s="139"/>
      <c r="EOV109" s="143"/>
      <c r="EOW109" s="163"/>
      <c r="EOX109" s="139"/>
      <c r="EOY109" s="143"/>
      <c r="EOZ109" s="163"/>
      <c r="EPA109" s="139"/>
      <c r="EPB109" s="143"/>
      <c r="EPC109" s="163"/>
      <c r="EPD109" s="139"/>
      <c r="EPE109" s="143"/>
      <c r="EPF109" s="163"/>
      <c r="EPG109" s="191"/>
      <c r="EPH109" s="164"/>
      <c r="EPI109" s="163"/>
      <c r="EPK109" s="165"/>
      <c r="EPM109" s="139"/>
      <c r="EPO109" s="190"/>
      <c r="EPP109" s="141"/>
      <c r="EPQ109" s="139"/>
      <c r="EPR109" s="163"/>
      <c r="EPS109" s="163"/>
      <c r="EPT109" s="139"/>
      <c r="EPU109" s="143"/>
      <c r="EPV109" s="163"/>
      <c r="EPW109" s="139"/>
      <c r="EPX109" s="143"/>
      <c r="EPY109" s="163"/>
      <c r="EPZ109" s="139"/>
      <c r="EQA109" s="143"/>
      <c r="EQB109" s="163"/>
      <c r="EQC109" s="139"/>
      <c r="EQD109" s="143"/>
      <c r="EQE109" s="163"/>
      <c r="EQF109" s="191"/>
      <c r="EQG109" s="164"/>
      <c r="EQH109" s="163"/>
      <c r="EQJ109" s="165"/>
      <c r="EQL109" s="139"/>
      <c r="EQN109" s="190"/>
      <c r="EQO109" s="141"/>
      <c r="EQP109" s="139"/>
      <c r="EQQ109" s="163"/>
      <c r="EQR109" s="163"/>
      <c r="EQS109" s="139"/>
      <c r="EQT109" s="143"/>
      <c r="EQU109" s="163"/>
      <c r="EQV109" s="139"/>
      <c r="EQW109" s="143"/>
      <c r="EQX109" s="163"/>
      <c r="EQY109" s="139"/>
      <c r="EQZ109" s="143"/>
      <c r="ERA109" s="163"/>
      <c r="ERB109" s="139"/>
      <c r="ERC109" s="143"/>
      <c r="ERD109" s="163"/>
      <c r="ERE109" s="191"/>
      <c r="ERF109" s="164"/>
      <c r="ERG109" s="163"/>
      <c r="ERI109" s="165"/>
      <c r="ERK109" s="139"/>
      <c r="ERM109" s="190"/>
      <c r="ERN109" s="141"/>
      <c r="ERO109" s="139"/>
      <c r="ERP109" s="163"/>
      <c r="ERQ109" s="163"/>
      <c r="ERR109" s="139"/>
      <c r="ERS109" s="143"/>
      <c r="ERT109" s="163"/>
      <c r="ERU109" s="139"/>
      <c r="ERV109" s="143"/>
      <c r="ERW109" s="163"/>
      <c r="ERX109" s="139"/>
      <c r="ERY109" s="143"/>
      <c r="ERZ109" s="163"/>
      <c r="ESA109" s="139"/>
      <c r="ESB109" s="143"/>
      <c r="ESC109" s="163"/>
      <c r="ESD109" s="191"/>
      <c r="ESE109" s="164"/>
      <c r="ESF109" s="163"/>
      <c r="ESH109" s="165"/>
      <c r="ESJ109" s="139"/>
      <c r="ESL109" s="190"/>
      <c r="ESM109" s="141"/>
      <c r="ESN109" s="139"/>
      <c r="ESO109" s="163"/>
      <c r="ESP109" s="163"/>
      <c r="ESQ109" s="139"/>
      <c r="ESR109" s="143"/>
      <c r="ESS109" s="163"/>
      <c r="EST109" s="139"/>
      <c r="ESU109" s="143"/>
      <c r="ESV109" s="163"/>
      <c r="ESW109" s="139"/>
      <c r="ESX109" s="143"/>
      <c r="ESY109" s="163"/>
      <c r="ESZ109" s="139"/>
      <c r="ETA109" s="143"/>
      <c r="ETB109" s="163"/>
      <c r="ETC109" s="191"/>
      <c r="ETD109" s="164"/>
      <c r="ETE109" s="163"/>
      <c r="ETG109" s="165"/>
      <c r="ETI109" s="139"/>
      <c r="ETK109" s="190"/>
      <c r="ETL109" s="141"/>
      <c r="ETM109" s="139"/>
      <c r="ETN109" s="163"/>
      <c r="ETO109" s="163"/>
      <c r="ETP109" s="139"/>
      <c r="ETQ109" s="143"/>
      <c r="ETR109" s="163"/>
      <c r="ETS109" s="139"/>
      <c r="ETT109" s="143"/>
      <c r="ETU109" s="163"/>
      <c r="ETV109" s="139"/>
      <c r="ETW109" s="143"/>
      <c r="ETX109" s="163"/>
      <c r="ETY109" s="139"/>
      <c r="ETZ109" s="143"/>
      <c r="EUA109" s="163"/>
      <c r="EUB109" s="191"/>
      <c r="EUC109" s="164"/>
      <c r="EUD109" s="163"/>
      <c r="EUF109" s="165"/>
      <c r="EUH109" s="139"/>
      <c r="EUJ109" s="190"/>
      <c r="EUK109" s="141"/>
      <c r="EUL109" s="139"/>
      <c r="EUM109" s="163"/>
      <c r="EUN109" s="163"/>
      <c r="EUO109" s="139"/>
      <c r="EUP109" s="143"/>
      <c r="EUQ109" s="163"/>
      <c r="EUR109" s="139"/>
      <c r="EUS109" s="143"/>
      <c r="EUT109" s="163"/>
      <c r="EUU109" s="139"/>
      <c r="EUV109" s="143"/>
      <c r="EUW109" s="163"/>
      <c r="EUX109" s="139"/>
      <c r="EUY109" s="143"/>
      <c r="EUZ109" s="163"/>
      <c r="EVA109" s="191"/>
      <c r="EVB109" s="164"/>
      <c r="EVC109" s="163"/>
      <c r="EVE109" s="165"/>
      <c r="EVG109" s="139"/>
      <c r="EVI109" s="190"/>
      <c r="EVJ109" s="141"/>
      <c r="EVK109" s="139"/>
      <c r="EVL109" s="163"/>
      <c r="EVM109" s="163"/>
      <c r="EVN109" s="139"/>
      <c r="EVO109" s="143"/>
      <c r="EVP109" s="163"/>
      <c r="EVQ109" s="139"/>
      <c r="EVR109" s="143"/>
      <c r="EVS109" s="163"/>
      <c r="EVT109" s="139"/>
      <c r="EVU109" s="143"/>
      <c r="EVV109" s="163"/>
      <c r="EVW109" s="139"/>
      <c r="EVX109" s="143"/>
      <c r="EVY109" s="163"/>
      <c r="EVZ109" s="191"/>
      <c r="EWA109" s="164"/>
      <c r="EWB109" s="163"/>
      <c r="EWD109" s="165"/>
      <c r="EWF109" s="139"/>
      <c r="EWH109" s="190"/>
      <c r="EWI109" s="141"/>
      <c r="EWJ109" s="139"/>
      <c r="EWK109" s="163"/>
      <c r="EWL109" s="163"/>
      <c r="EWM109" s="139"/>
      <c r="EWN109" s="143"/>
      <c r="EWO109" s="163"/>
      <c r="EWP109" s="139"/>
      <c r="EWQ109" s="143"/>
      <c r="EWR109" s="163"/>
      <c r="EWS109" s="139"/>
      <c r="EWT109" s="143"/>
      <c r="EWU109" s="163"/>
      <c r="EWV109" s="139"/>
      <c r="EWW109" s="143"/>
      <c r="EWX109" s="163"/>
      <c r="EWY109" s="191"/>
      <c r="EWZ109" s="164"/>
      <c r="EXA109" s="163"/>
      <c r="EXC109" s="165"/>
      <c r="EXE109" s="139"/>
      <c r="EXG109" s="190"/>
      <c r="EXH109" s="141"/>
      <c r="EXI109" s="139"/>
      <c r="EXJ109" s="163"/>
      <c r="EXK109" s="163"/>
      <c r="EXL109" s="139"/>
      <c r="EXM109" s="143"/>
      <c r="EXN109" s="163"/>
      <c r="EXO109" s="139"/>
      <c r="EXP109" s="143"/>
      <c r="EXQ109" s="163"/>
      <c r="EXR109" s="139"/>
      <c r="EXS109" s="143"/>
      <c r="EXT109" s="163"/>
      <c r="EXU109" s="139"/>
      <c r="EXV109" s="143"/>
      <c r="EXW109" s="163"/>
      <c r="EXX109" s="191"/>
      <c r="EXY109" s="164"/>
      <c r="EXZ109" s="163"/>
      <c r="EYB109" s="165"/>
      <c r="EYD109" s="139"/>
      <c r="EYF109" s="190"/>
      <c r="EYG109" s="141"/>
      <c r="EYH109" s="139"/>
      <c r="EYI109" s="163"/>
      <c r="EYJ109" s="163"/>
      <c r="EYK109" s="139"/>
      <c r="EYL109" s="143"/>
      <c r="EYM109" s="163"/>
      <c r="EYN109" s="139"/>
      <c r="EYO109" s="143"/>
      <c r="EYP109" s="163"/>
      <c r="EYQ109" s="139"/>
      <c r="EYR109" s="143"/>
      <c r="EYS109" s="163"/>
      <c r="EYT109" s="139"/>
      <c r="EYU109" s="143"/>
      <c r="EYV109" s="163"/>
      <c r="EYW109" s="191"/>
      <c r="EYX109" s="164"/>
      <c r="EYY109" s="163"/>
      <c r="EZA109" s="165"/>
      <c r="EZC109" s="139"/>
      <c r="EZE109" s="190"/>
      <c r="EZF109" s="141"/>
      <c r="EZG109" s="139"/>
      <c r="EZH109" s="163"/>
      <c r="EZI109" s="163"/>
      <c r="EZJ109" s="139"/>
      <c r="EZK109" s="143"/>
      <c r="EZL109" s="163"/>
      <c r="EZM109" s="139"/>
      <c r="EZN109" s="143"/>
      <c r="EZO109" s="163"/>
      <c r="EZP109" s="139"/>
      <c r="EZQ109" s="143"/>
      <c r="EZR109" s="163"/>
      <c r="EZS109" s="139"/>
      <c r="EZT109" s="143"/>
      <c r="EZU109" s="163"/>
      <c r="EZV109" s="191"/>
      <c r="EZW109" s="164"/>
      <c r="EZX109" s="163"/>
      <c r="EZZ109" s="165"/>
      <c r="FAB109" s="139"/>
      <c r="FAD109" s="190"/>
      <c r="FAE109" s="141"/>
      <c r="FAF109" s="139"/>
      <c r="FAG109" s="163"/>
      <c r="FAH109" s="163"/>
      <c r="FAI109" s="139"/>
      <c r="FAJ109" s="143"/>
      <c r="FAK109" s="163"/>
      <c r="FAL109" s="139"/>
      <c r="FAM109" s="143"/>
      <c r="FAN109" s="163"/>
      <c r="FAO109" s="139"/>
      <c r="FAP109" s="143"/>
      <c r="FAQ109" s="163"/>
      <c r="FAR109" s="139"/>
      <c r="FAS109" s="143"/>
      <c r="FAT109" s="163"/>
      <c r="FAU109" s="191"/>
      <c r="FAV109" s="164"/>
      <c r="FAW109" s="163"/>
      <c r="FAY109" s="165"/>
      <c r="FBA109" s="139"/>
      <c r="FBC109" s="190"/>
      <c r="FBD109" s="141"/>
      <c r="FBE109" s="139"/>
      <c r="FBF109" s="163"/>
      <c r="FBG109" s="163"/>
      <c r="FBH109" s="139"/>
      <c r="FBI109" s="143"/>
      <c r="FBJ109" s="163"/>
      <c r="FBK109" s="139"/>
      <c r="FBL109" s="143"/>
      <c r="FBM109" s="163"/>
      <c r="FBN109" s="139"/>
      <c r="FBO109" s="143"/>
      <c r="FBP109" s="163"/>
      <c r="FBQ109" s="139"/>
      <c r="FBR109" s="143"/>
      <c r="FBS109" s="163"/>
      <c r="FBT109" s="191"/>
      <c r="FBU109" s="164"/>
      <c r="FBV109" s="163"/>
      <c r="FBX109" s="165"/>
      <c r="FBZ109" s="139"/>
      <c r="FCB109" s="190"/>
      <c r="FCC109" s="141"/>
      <c r="FCD109" s="139"/>
      <c r="FCE109" s="163"/>
      <c r="FCF109" s="163"/>
      <c r="FCG109" s="139"/>
      <c r="FCH109" s="143"/>
      <c r="FCI109" s="163"/>
      <c r="FCJ109" s="139"/>
      <c r="FCK109" s="143"/>
      <c r="FCL109" s="163"/>
      <c r="FCM109" s="139"/>
      <c r="FCN109" s="143"/>
      <c r="FCO109" s="163"/>
      <c r="FCP109" s="139"/>
      <c r="FCQ109" s="143"/>
      <c r="FCR109" s="163"/>
      <c r="FCS109" s="191"/>
      <c r="FCT109" s="164"/>
      <c r="FCU109" s="163"/>
      <c r="FCW109" s="165"/>
      <c r="FCY109" s="139"/>
      <c r="FDA109" s="190"/>
      <c r="FDB109" s="141"/>
      <c r="FDC109" s="139"/>
      <c r="FDD109" s="163"/>
      <c r="FDE109" s="163"/>
      <c r="FDF109" s="139"/>
      <c r="FDG109" s="143"/>
      <c r="FDH109" s="163"/>
      <c r="FDI109" s="139"/>
      <c r="FDJ109" s="143"/>
      <c r="FDK109" s="163"/>
      <c r="FDL109" s="139"/>
      <c r="FDM109" s="143"/>
      <c r="FDN109" s="163"/>
      <c r="FDO109" s="139"/>
      <c r="FDP109" s="143"/>
      <c r="FDQ109" s="163"/>
      <c r="FDR109" s="191"/>
      <c r="FDS109" s="164"/>
      <c r="FDT109" s="163"/>
      <c r="FDV109" s="165"/>
      <c r="FDX109" s="139"/>
      <c r="FDZ109" s="190"/>
      <c r="FEA109" s="141"/>
      <c r="FEB109" s="139"/>
      <c r="FEC109" s="163"/>
      <c r="FED109" s="163"/>
      <c r="FEE109" s="139"/>
      <c r="FEF109" s="143"/>
      <c r="FEG109" s="163"/>
      <c r="FEH109" s="139"/>
      <c r="FEI109" s="143"/>
      <c r="FEJ109" s="163"/>
      <c r="FEK109" s="139"/>
      <c r="FEL109" s="143"/>
      <c r="FEM109" s="163"/>
      <c r="FEN109" s="139"/>
      <c r="FEO109" s="143"/>
      <c r="FEP109" s="163"/>
      <c r="FEQ109" s="191"/>
      <c r="FER109" s="164"/>
      <c r="FES109" s="163"/>
      <c r="FEU109" s="165"/>
      <c r="FEW109" s="139"/>
      <c r="FEY109" s="190"/>
      <c r="FEZ109" s="141"/>
      <c r="FFA109" s="139"/>
      <c r="FFB109" s="163"/>
      <c r="FFC109" s="163"/>
      <c r="FFD109" s="139"/>
      <c r="FFE109" s="143"/>
      <c r="FFF109" s="163"/>
      <c r="FFG109" s="139"/>
      <c r="FFH109" s="143"/>
      <c r="FFI109" s="163"/>
      <c r="FFJ109" s="139"/>
      <c r="FFK109" s="143"/>
      <c r="FFL109" s="163"/>
      <c r="FFM109" s="139"/>
      <c r="FFN109" s="143"/>
      <c r="FFO109" s="163"/>
      <c r="FFP109" s="191"/>
      <c r="FFQ109" s="164"/>
      <c r="FFR109" s="163"/>
      <c r="FFT109" s="165"/>
      <c r="FFV109" s="139"/>
      <c r="FFX109" s="190"/>
      <c r="FFY109" s="141"/>
      <c r="FFZ109" s="139"/>
      <c r="FGA109" s="163"/>
      <c r="FGB109" s="163"/>
      <c r="FGC109" s="139"/>
      <c r="FGD109" s="143"/>
      <c r="FGE109" s="163"/>
      <c r="FGF109" s="139"/>
      <c r="FGG109" s="143"/>
      <c r="FGH109" s="163"/>
      <c r="FGI109" s="139"/>
      <c r="FGJ109" s="143"/>
      <c r="FGK109" s="163"/>
      <c r="FGL109" s="139"/>
      <c r="FGM109" s="143"/>
      <c r="FGN109" s="163"/>
      <c r="FGO109" s="191"/>
      <c r="FGP109" s="164"/>
      <c r="FGQ109" s="163"/>
      <c r="FGS109" s="165"/>
      <c r="FGU109" s="139"/>
      <c r="FGW109" s="190"/>
      <c r="FGX109" s="141"/>
      <c r="FGY109" s="139"/>
      <c r="FGZ109" s="163"/>
      <c r="FHA109" s="163"/>
      <c r="FHB109" s="139"/>
      <c r="FHC109" s="143"/>
      <c r="FHD109" s="163"/>
      <c r="FHE109" s="139"/>
      <c r="FHF109" s="143"/>
      <c r="FHG109" s="163"/>
      <c r="FHH109" s="139"/>
      <c r="FHI109" s="143"/>
      <c r="FHJ109" s="163"/>
      <c r="FHK109" s="139"/>
      <c r="FHL109" s="143"/>
      <c r="FHM109" s="163"/>
      <c r="FHN109" s="191"/>
      <c r="FHO109" s="164"/>
      <c r="FHP109" s="163"/>
      <c r="FHR109" s="165"/>
      <c r="FHT109" s="139"/>
      <c r="FHV109" s="190"/>
      <c r="FHW109" s="141"/>
      <c r="FHX109" s="139"/>
      <c r="FHY109" s="163"/>
      <c r="FHZ109" s="163"/>
      <c r="FIA109" s="139"/>
      <c r="FIB109" s="143"/>
      <c r="FIC109" s="163"/>
      <c r="FID109" s="139"/>
      <c r="FIE109" s="143"/>
      <c r="FIF109" s="163"/>
      <c r="FIG109" s="139"/>
      <c r="FIH109" s="143"/>
      <c r="FII109" s="163"/>
      <c r="FIJ109" s="139"/>
      <c r="FIK109" s="143"/>
      <c r="FIL109" s="163"/>
      <c r="FIM109" s="191"/>
      <c r="FIN109" s="164"/>
      <c r="FIO109" s="163"/>
      <c r="FIQ109" s="165"/>
      <c r="FIS109" s="139"/>
      <c r="FIU109" s="190"/>
      <c r="FIV109" s="141"/>
      <c r="FIW109" s="139"/>
      <c r="FIX109" s="163"/>
      <c r="FIY109" s="163"/>
      <c r="FIZ109" s="139"/>
      <c r="FJA109" s="143"/>
      <c r="FJB109" s="163"/>
      <c r="FJC109" s="139"/>
      <c r="FJD109" s="143"/>
      <c r="FJE109" s="163"/>
      <c r="FJF109" s="139"/>
      <c r="FJG109" s="143"/>
      <c r="FJH109" s="163"/>
      <c r="FJI109" s="139"/>
      <c r="FJJ109" s="143"/>
      <c r="FJK109" s="163"/>
      <c r="FJL109" s="191"/>
      <c r="FJM109" s="164"/>
      <c r="FJN109" s="163"/>
      <c r="FJP109" s="165"/>
      <c r="FJR109" s="139"/>
      <c r="FJT109" s="190"/>
      <c r="FJU109" s="141"/>
      <c r="FJV109" s="139"/>
      <c r="FJW109" s="163"/>
      <c r="FJX109" s="163"/>
      <c r="FJY109" s="139"/>
      <c r="FJZ109" s="143"/>
      <c r="FKA109" s="163"/>
      <c r="FKB109" s="139"/>
      <c r="FKC109" s="143"/>
      <c r="FKD109" s="163"/>
      <c r="FKE109" s="139"/>
      <c r="FKF109" s="143"/>
      <c r="FKG109" s="163"/>
      <c r="FKH109" s="139"/>
      <c r="FKI109" s="143"/>
      <c r="FKJ109" s="163"/>
      <c r="FKK109" s="191"/>
      <c r="FKL109" s="164"/>
      <c r="FKM109" s="163"/>
      <c r="FKO109" s="165"/>
      <c r="FKQ109" s="139"/>
      <c r="FKS109" s="190"/>
      <c r="FKT109" s="141"/>
      <c r="FKU109" s="139"/>
      <c r="FKV109" s="163"/>
      <c r="FKW109" s="163"/>
      <c r="FKX109" s="139"/>
      <c r="FKY109" s="143"/>
      <c r="FKZ109" s="163"/>
      <c r="FLA109" s="139"/>
      <c r="FLB109" s="143"/>
      <c r="FLC109" s="163"/>
      <c r="FLD109" s="139"/>
      <c r="FLE109" s="143"/>
      <c r="FLF109" s="163"/>
      <c r="FLG109" s="139"/>
      <c r="FLH109" s="143"/>
      <c r="FLI109" s="163"/>
      <c r="FLJ109" s="191"/>
      <c r="FLK109" s="164"/>
      <c r="FLL109" s="163"/>
      <c r="FLN109" s="165"/>
      <c r="FLP109" s="139"/>
      <c r="FLR109" s="190"/>
      <c r="FLS109" s="141"/>
      <c r="FLT109" s="139"/>
      <c r="FLU109" s="163"/>
      <c r="FLV109" s="163"/>
      <c r="FLW109" s="139"/>
      <c r="FLX109" s="143"/>
      <c r="FLY109" s="163"/>
      <c r="FLZ109" s="139"/>
      <c r="FMA109" s="143"/>
      <c r="FMB109" s="163"/>
      <c r="FMC109" s="139"/>
      <c r="FMD109" s="143"/>
      <c r="FME109" s="163"/>
      <c r="FMF109" s="139"/>
      <c r="FMG109" s="143"/>
      <c r="FMH109" s="163"/>
      <c r="FMI109" s="191"/>
      <c r="FMJ109" s="164"/>
      <c r="FMK109" s="163"/>
      <c r="FMM109" s="165"/>
      <c r="FMO109" s="139"/>
      <c r="FMQ109" s="190"/>
      <c r="FMR109" s="141"/>
      <c r="FMS109" s="139"/>
      <c r="FMT109" s="163"/>
      <c r="FMU109" s="163"/>
      <c r="FMV109" s="139"/>
      <c r="FMW109" s="143"/>
      <c r="FMX109" s="163"/>
      <c r="FMY109" s="139"/>
      <c r="FMZ109" s="143"/>
      <c r="FNA109" s="163"/>
      <c r="FNB109" s="139"/>
      <c r="FNC109" s="143"/>
      <c r="FND109" s="163"/>
      <c r="FNE109" s="139"/>
      <c r="FNF109" s="143"/>
      <c r="FNG109" s="163"/>
      <c r="FNH109" s="191"/>
      <c r="FNI109" s="164"/>
      <c r="FNJ109" s="163"/>
      <c r="FNL109" s="165"/>
      <c r="FNN109" s="139"/>
      <c r="FNP109" s="190"/>
      <c r="FNQ109" s="141"/>
      <c r="FNR109" s="139"/>
      <c r="FNS109" s="163"/>
      <c r="FNT109" s="163"/>
      <c r="FNU109" s="139"/>
      <c r="FNV109" s="143"/>
      <c r="FNW109" s="163"/>
      <c r="FNX109" s="139"/>
      <c r="FNY109" s="143"/>
      <c r="FNZ109" s="163"/>
      <c r="FOA109" s="139"/>
      <c r="FOB109" s="143"/>
      <c r="FOC109" s="163"/>
      <c r="FOD109" s="139"/>
      <c r="FOE109" s="143"/>
      <c r="FOF109" s="163"/>
      <c r="FOG109" s="191"/>
      <c r="FOH109" s="164"/>
      <c r="FOI109" s="163"/>
      <c r="FOK109" s="165"/>
      <c r="FOM109" s="139"/>
      <c r="FOO109" s="190"/>
      <c r="FOP109" s="141"/>
      <c r="FOQ109" s="139"/>
      <c r="FOR109" s="163"/>
      <c r="FOS109" s="163"/>
      <c r="FOT109" s="139"/>
      <c r="FOU109" s="143"/>
      <c r="FOV109" s="163"/>
      <c r="FOW109" s="139"/>
      <c r="FOX109" s="143"/>
      <c r="FOY109" s="163"/>
      <c r="FOZ109" s="139"/>
      <c r="FPA109" s="143"/>
      <c r="FPB109" s="163"/>
      <c r="FPC109" s="139"/>
      <c r="FPD109" s="143"/>
      <c r="FPE109" s="163"/>
      <c r="FPF109" s="191"/>
      <c r="FPG109" s="164"/>
      <c r="FPH109" s="163"/>
      <c r="FPJ109" s="165"/>
      <c r="FPL109" s="139"/>
      <c r="FPN109" s="190"/>
      <c r="FPO109" s="141"/>
      <c r="FPP109" s="139"/>
      <c r="FPQ109" s="163"/>
      <c r="FPR109" s="163"/>
      <c r="FPS109" s="139"/>
      <c r="FPT109" s="143"/>
      <c r="FPU109" s="163"/>
      <c r="FPV109" s="139"/>
      <c r="FPW109" s="143"/>
      <c r="FPX109" s="163"/>
      <c r="FPY109" s="139"/>
      <c r="FPZ109" s="143"/>
      <c r="FQA109" s="163"/>
      <c r="FQB109" s="139"/>
      <c r="FQC109" s="143"/>
      <c r="FQD109" s="163"/>
      <c r="FQE109" s="191"/>
      <c r="FQF109" s="164"/>
      <c r="FQG109" s="163"/>
      <c r="FQI109" s="165"/>
      <c r="FQK109" s="139"/>
      <c r="FQM109" s="190"/>
      <c r="FQN109" s="141"/>
      <c r="FQO109" s="139"/>
      <c r="FQP109" s="163"/>
      <c r="FQQ109" s="163"/>
      <c r="FQR109" s="139"/>
      <c r="FQS109" s="143"/>
      <c r="FQT109" s="163"/>
      <c r="FQU109" s="139"/>
      <c r="FQV109" s="143"/>
      <c r="FQW109" s="163"/>
      <c r="FQX109" s="139"/>
      <c r="FQY109" s="143"/>
      <c r="FQZ109" s="163"/>
      <c r="FRA109" s="139"/>
      <c r="FRB109" s="143"/>
      <c r="FRC109" s="163"/>
      <c r="FRD109" s="191"/>
      <c r="FRE109" s="164"/>
      <c r="FRF109" s="163"/>
      <c r="FRH109" s="165"/>
      <c r="FRJ109" s="139"/>
      <c r="FRL109" s="190"/>
      <c r="FRM109" s="141"/>
      <c r="FRN109" s="139"/>
      <c r="FRO109" s="163"/>
      <c r="FRP109" s="163"/>
      <c r="FRQ109" s="139"/>
      <c r="FRR109" s="143"/>
      <c r="FRS109" s="163"/>
      <c r="FRT109" s="139"/>
      <c r="FRU109" s="143"/>
      <c r="FRV109" s="163"/>
      <c r="FRW109" s="139"/>
      <c r="FRX109" s="143"/>
      <c r="FRY109" s="163"/>
      <c r="FRZ109" s="139"/>
      <c r="FSA109" s="143"/>
      <c r="FSB109" s="163"/>
      <c r="FSC109" s="191"/>
      <c r="FSD109" s="164"/>
      <c r="FSE109" s="163"/>
      <c r="FSG109" s="165"/>
      <c r="FSI109" s="139"/>
      <c r="FSK109" s="190"/>
      <c r="FSL109" s="141"/>
      <c r="FSM109" s="139"/>
      <c r="FSN109" s="163"/>
      <c r="FSO109" s="163"/>
      <c r="FSP109" s="139"/>
      <c r="FSQ109" s="143"/>
      <c r="FSR109" s="163"/>
      <c r="FSS109" s="139"/>
      <c r="FST109" s="143"/>
      <c r="FSU109" s="163"/>
      <c r="FSV109" s="139"/>
      <c r="FSW109" s="143"/>
      <c r="FSX109" s="163"/>
      <c r="FSY109" s="139"/>
      <c r="FSZ109" s="143"/>
      <c r="FTA109" s="163"/>
      <c r="FTB109" s="191"/>
      <c r="FTC109" s="164"/>
      <c r="FTD109" s="163"/>
      <c r="FTF109" s="165"/>
      <c r="FTH109" s="139"/>
      <c r="FTJ109" s="190"/>
      <c r="FTK109" s="141"/>
      <c r="FTL109" s="139"/>
      <c r="FTM109" s="163"/>
      <c r="FTN109" s="163"/>
      <c r="FTO109" s="139"/>
      <c r="FTP109" s="143"/>
      <c r="FTQ109" s="163"/>
      <c r="FTR109" s="139"/>
      <c r="FTS109" s="143"/>
      <c r="FTT109" s="163"/>
      <c r="FTU109" s="139"/>
      <c r="FTV109" s="143"/>
      <c r="FTW109" s="163"/>
      <c r="FTX109" s="139"/>
      <c r="FTY109" s="143"/>
      <c r="FTZ109" s="163"/>
      <c r="FUA109" s="191"/>
      <c r="FUB109" s="164"/>
      <c r="FUC109" s="163"/>
      <c r="FUE109" s="165"/>
      <c r="FUG109" s="139"/>
      <c r="FUI109" s="190"/>
      <c r="FUJ109" s="141"/>
      <c r="FUK109" s="139"/>
      <c r="FUL109" s="163"/>
      <c r="FUM109" s="163"/>
      <c r="FUN109" s="139"/>
      <c r="FUO109" s="143"/>
      <c r="FUP109" s="163"/>
      <c r="FUQ109" s="139"/>
      <c r="FUR109" s="143"/>
      <c r="FUS109" s="163"/>
      <c r="FUT109" s="139"/>
      <c r="FUU109" s="143"/>
      <c r="FUV109" s="163"/>
      <c r="FUW109" s="139"/>
      <c r="FUX109" s="143"/>
      <c r="FUY109" s="163"/>
      <c r="FUZ109" s="191"/>
      <c r="FVA109" s="164"/>
      <c r="FVB109" s="163"/>
      <c r="FVD109" s="165"/>
      <c r="FVF109" s="139"/>
      <c r="FVH109" s="190"/>
      <c r="FVI109" s="141"/>
      <c r="FVJ109" s="139"/>
      <c r="FVK109" s="163"/>
      <c r="FVL109" s="163"/>
      <c r="FVM109" s="139"/>
      <c r="FVN109" s="143"/>
      <c r="FVO109" s="163"/>
      <c r="FVP109" s="139"/>
      <c r="FVQ109" s="143"/>
      <c r="FVR109" s="163"/>
      <c r="FVS109" s="139"/>
      <c r="FVT109" s="143"/>
      <c r="FVU109" s="163"/>
      <c r="FVV109" s="139"/>
      <c r="FVW109" s="143"/>
      <c r="FVX109" s="163"/>
      <c r="FVY109" s="191"/>
      <c r="FVZ109" s="164"/>
      <c r="FWA109" s="163"/>
      <c r="FWC109" s="165"/>
      <c r="FWE109" s="139"/>
      <c r="FWG109" s="190"/>
      <c r="FWH109" s="141"/>
      <c r="FWI109" s="139"/>
      <c r="FWJ109" s="163"/>
      <c r="FWK109" s="163"/>
      <c r="FWL109" s="139"/>
      <c r="FWM109" s="143"/>
      <c r="FWN109" s="163"/>
      <c r="FWO109" s="139"/>
      <c r="FWP109" s="143"/>
      <c r="FWQ109" s="163"/>
      <c r="FWR109" s="139"/>
      <c r="FWS109" s="143"/>
      <c r="FWT109" s="163"/>
      <c r="FWU109" s="139"/>
      <c r="FWV109" s="143"/>
      <c r="FWW109" s="163"/>
      <c r="FWX109" s="191"/>
      <c r="FWY109" s="164"/>
      <c r="FWZ109" s="163"/>
      <c r="FXB109" s="165"/>
      <c r="FXD109" s="139"/>
      <c r="FXF109" s="190"/>
      <c r="FXG109" s="141"/>
      <c r="FXH109" s="139"/>
      <c r="FXI109" s="163"/>
      <c r="FXJ109" s="163"/>
      <c r="FXK109" s="139"/>
      <c r="FXL109" s="143"/>
      <c r="FXM109" s="163"/>
      <c r="FXN109" s="139"/>
      <c r="FXO109" s="143"/>
      <c r="FXP109" s="163"/>
      <c r="FXQ109" s="139"/>
      <c r="FXR109" s="143"/>
      <c r="FXS109" s="163"/>
      <c r="FXT109" s="139"/>
      <c r="FXU109" s="143"/>
      <c r="FXV109" s="163"/>
      <c r="FXW109" s="191"/>
      <c r="FXX109" s="164"/>
      <c r="FXY109" s="163"/>
      <c r="FYA109" s="165"/>
      <c r="FYC109" s="139"/>
      <c r="FYE109" s="190"/>
      <c r="FYF109" s="141"/>
      <c r="FYG109" s="139"/>
      <c r="FYH109" s="163"/>
      <c r="FYI109" s="163"/>
      <c r="FYJ109" s="139"/>
      <c r="FYK109" s="143"/>
      <c r="FYL109" s="163"/>
      <c r="FYM109" s="139"/>
      <c r="FYN109" s="143"/>
      <c r="FYO109" s="163"/>
      <c r="FYP109" s="139"/>
      <c r="FYQ109" s="143"/>
      <c r="FYR109" s="163"/>
      <c r="FYS109" s="139"/>
      <c r="FYT109" s="143"/>
      <c r="FYU109" s="163"/>
      <c r="FYV109" s="191"/>
      <c r="FYW109" s="164"/>
      <c r="FYX109" s="163"/>
      <c r="FYZ109" s="165"/>
      <c r="FZB109" s="139"/>
      <c r="FZD109" s="190"/>
      <c r="FZE109" s="141"/>
      <c r="FZF109" s="139"/>
      <c r="FZG109" s="163"/>
      <c r="FZH109" s="163"/>
      <c r="FZI109" s="139"/>
      <c r="FZJ109" s="143"/>
      <c r="FZK109" s="163"/>
      <c r="FZL109" s="139"/>
      <c r="FZM109" s="143"/>
      <c r="FZN109" s="163"/>
      <c r="FZO109" s="139"/>
      <c r="FZP109" s="143"/>
      <c r="FZQ109" s="163"/>
      <c r="FZR109" s="139"/>
      <c r="FZS109" s="143"/>
      <c r="FZT109" s="163"/>
      <c r="FZU109" s="191"/>
      <c r="FZV109" s="164"/>
      <c r="FZW109" s="163"/>
      <c r="FZY109" s="165"/>
      <c r="GAA109" s="139"/>
      <c r="GAC109" s="190"/>
      <c r="GAD109" s="141"/>
      <c r="GAE109" s="139"/>
      <c r="GAF109" s="163"/>
      <c r="GAG109" s="163"/>
      <c r="GAH109" s="139"/>
      <c r="GAI109" s="143"/>
      <c r="GAJ109" s="163"/>
      <c r="GAK109" s="139"/>
      <c r="GAL109" s="143"/>
      <c r="GAM109" s="163"/>
      <c r="GAN109" s="139"/>
      <c r="GAO109" s="143"/>
      <c r="GAP109" s="163"/>
      <c r="GAQ109" s="139"/>
      <c r="GAR109" s="143"/>
      <c r="GAS109" s="163"/>
      <c r="GAT109" s="191"/>
      <c r="GAU109" s="164"/>
      <c r="GAV109" s="163"/>
      <c r="GAX109" s="165"/>
      <c r="GAZ109" s="139"/>
      <c r="GBB109" s="190"/>
      <c r="GBC109" s="141"/>
      <c r="GBD109" s="139"/>
      <c r="GBE109" s="163"/>
      <c r="GBF109" s="163"/>
      <c r="GBG109" s="139"/>
      <c r="GBH109" s="143"/>
      <c r="GBI109" s="163"/>
      <c r="GBJ109" s="139"/>
      <c r="GBK109" s="143"/>
      <c r="GBL109" s="163"/>
      <c r="GBM109" s="139"/>
      <c r="GBN109" s="143"/>
      <c r="GBO109" s="163"/>
      <c r="GBP109" s="139"/>
      <c r="GBQ109" s="143"/>
      <c r="GBR109" s="163"/>
      <c r="GBS109" s="191"/>
      <c r="GBT109" s="164"/>
      <c r="GBU109" s="163"/>
      <c r="GBW109" s="165"/>
      <c r="GBY109" s="139"/>
      <c r="GCA109" s="190"/>
      <c r="GCB109" s="141"/>
      <c r="GCC109" s="139"/>
      <c r="GCD109" s="163"/>
      <c r="GCE109" s="163"/>
      <c r="GCF109" s="139"/>
      <c r="GCG109" s="143"/>
      <c r="GCH109" s="163"/>
      <c r="GCI109" s="139"/>
      <c r="GCJ109" s="143"/>
      <c r="GCK109" s="163"/>
      <c r="GCL109" s="139"/>
      <c r="GCM109" s="143"/>
      <c r="GCN109" s="163"/>
      <c r="GCO109" s="139"/>
      <c r="GCP109" s="143"/>
      <c r="GCQ109" s="163"/>
      <c r="GCR109" s="191"/>
      <c r="GCS109" s="164"/>
      <c r="GCT109" s="163"/>
      <c r="GCV109" s="165"/>
      <c r="GCX109" s="139"/>
      <c r="GCZ109" s="190"/>
      <c r="GDA109" s="141"/>
      <c r="GDB109" s="139"/>
      <c r="GDC109" s="163"/>
      <c r="GDD109" s="163"/>
      <c r="GDE109" s="139"/>
      <c r="GDF109" s="143"/>
      <c r="GDG109" s="163"/>
      <c r="GDH109" s="139"/>
      <c r="GDI109" s="143"/>
      <c r="GDJ109" s="163"/>
      <c r="GDK109" s="139"/>
      <c r="GDL109" s="143"/>
      <c r="GDM109" s="163"/>
      <c r="GDN109" s="139"/>
      <c r="GDO109" s="143"/>
      <c r="GDP109" s="163"/>
      <c r="GDQ109" s="191"/>
      <c r="GDR109" s="164"/>
      <c r="GDS109" s="163"/>
      <c r="GDU109" s="165"/>
      <c r="GDW109" s="139"/>
      <c r="GDY109" s="190"/>
      <c r="GDZ109" s="141"/>
      <c r="GEA109" s="139"/>
      <c r="GEB109" s="163"/>
      <c r="GEC109" s="163"/>
      <c r="GED109" s="139"/>
      <c r="GEE109" s="143"/>
      <c r="GEF109" s="163"/>
      <c r="GEG109" s="139"/>
      <c r="GEH109" s="143"/>
      <c r="GEI109" s="163"/>
      <c r="GEJ109" s="139"/>
      <c r="GEK109" s="143"/>
      <c r="GEL109" s="163"/>
      <c r="GEM109" s="139"/>
      <c r="GEN109" s="143"/>
      <c r="GEO109" s="163"/>
      <c r="GEP109" s="191"/>
      <c r="GEQ109" s="164"/>
      <c r="GER109" s="163"/>
      <c r="GET109" s="165"/>
      <c r="GEV109" s="139"/>
      <c r="GEX109" s="190"/>
      <c r="GEY109" s="141"/>
      <c r="GEZ109" s="139"/>
      <c r="GFA109" s="163"/>
      <c r="GFB109" s="163"/>
      <c r="GFC109" s="139"/>
      <c r="GFD109" s="143"/>
      <c r="GFE109" s="163"/>
      <c r="GFF109" s="139"/>
      <c r="GFG109" s="143"/>
      <c r="GFH109" s="163"/>
      <c r="GFI109" s="139"/>
      <c r="GFJ109" s="143"/>
      <c r="GFK109" s="163"/>
      <c r="GFL109" s="139"/>
      <c r="GFM109" s="143"/>
      <c r="GFN109" s="163"/>
      <c r="GFO109" s="191"/>
      <c r="GFP109" s="164"/>
      <c r="GFQ109" s="163"/>
      <c r="GFS109" s="165"/>
      <c r="GFU109" s="139"/>
      <c r="GFW109" s="190"/>
      <c r="GFX109" s="141"/>
      <c r="GFY109" s="139"/>
      <c r="GFZ109" s="163"/>
      <c r="GGA109" s="163"/>
      <c r="GGB109" s="139"/>
      <c r="GGC109" s="143"/>
      <c r="GGD109" s="163"/>
      <c r="GGE109" s="139"/>
      <c r="GGF109" s="143"/>
      <c r="GGG109" s="163"/>
      <c r="GGH109" s="139"/>
      <c r="GGI109" s="143"/>
      <c r="GGJ109" s="163"/>
      <c r="GGK109" s="139"/>
      <c r="GGL109" s="143"/>
      <c r="GGM109" s="163"/>
      <c r="GGN109" s="191"/>
      <c r="GGO109" s="164"/>
      <c r="GGP109" s="163"/>
      <c r="GGR109" s="165"/>
      <c r="GGT109" s="139"/>
      <c r="GGV109" s="190"/>
      <c r="GGW109" s="141"/>
      <c r="GGX109" s="139"/>
      <c r="GGY109" s="163"/>
      <c r="GGZ109" s="163"/>
      <c r="GHA109" s="139"/>
      <c r="GHB109" s="143"/>
      <c r="GHC109" s="163"/>
      <c r="GHD109" s="139"/>
      <c r="GHE109" s="143"/>
      <c r="GHF109" s="163"/>
      <c r="GHG109" s="139"/>
      <c r="GHH109" s="143"/>
      <c r="GHI109" s="163"/>
      <c r="GHJ109" s="139"/>
      <c r="GHK109" s="143"/>
      <c r="GHL109" s="163"/>
      <c r="GHM109" s="191"/>
      <c r="GHN109" s="164"/>
      <c r="GHO109" s="163"/>
      <c r="GHQ109" s="165"/>
      <c r="GHS109" s="139"/>
      <c r="GHU109" s="190"/>
      <c r="GHV109" s="141"/>
      <c r="GHW109" s="139"/>
      <c r="GHX109" s="163"/>
      <c r="GHY109" s="163"/>
      <c r="GHZ109" s="139"/>
      <c r="GIA109" s="143"/>
      <c r="GIB109" s="163"/>
      <c r="GIC109" s="139"/>
      <c r="GID109" s="143"/>
      <c r="GIE109" s="163"/>
      <c r="GIF109" s="139"/>
      <c r="GIG109" s="143"/>
      <c r="GIH109" s="163"/>
      <c r="GII109" s="139"/>
      <c r="GIJ109" s="143"/>
      <c r="GIK109" s="163"/>
      <c r="GIL109" s="191"/>
      <c r="GIM109" s="164"/>
      <c r="GIN109" s="163"/>
      <c r="GIP109" s="165"/>
      <c r="GIR109" s="139"/>
      <c r="GIT109" s="190"/>
      <c r="GIU109" s="141"/>
      <c r="GIV109" s="139"/>
      <c r="GIW109" s="163"/>
      <c r="GIX109" s="163"/>
      <c r="GIY109" s="139"/>
      <c r="GIZ109" s="143"/>
      <c r="GJA109" s="163"/>
      <c r="GJB109" s="139"/>
      <c r="GJC109" s="143"/>
      <c r="GJD109" s="163"/>
      <c r="GJE109" s="139"/>
      <c r="GJF109" s="143"/>
      <c r="GJG109" s="163"/>
      <c r="GJH109" s="139"/>
      <c r="GJI109" s="143"/>
      <c r="GJJ109" s="163"/>
      <c r="GJK109" s="191"/>
      <c r="GJL109" s="164"/>
      <c r="GJM109" s="163"/>
      <c r="GJO109" s="165"/>
      <c r="GJQ109" s="139"/>
      <c r="GJS109" s="190"/>
      <c r="GJT109" s="141"/>
      <c r="GJU109" s="139"/>
      <c r="GJV109" s="163"/>
      <c r="GJW109" s="163"/>
      <c r="GJX109" s="139"/>
      <c r="GJY109" s="143"/>
      <c r="GJZ109" s="163"/>
      <c r="GKA109" s="139"/>
      <c r="GKB109" s="143"/>
      <c r="GKC109" s="163"/>
      <c r="GKD109" s="139"/>
      <c r="GKE109" s="143"/>
      <c r="GKF109" s="163"/>
      <c r="GKG109" s="139"/>
      <c r="GKH109" s="143"/>
      <c r="GKI109" s="163"/>
      <c r="GKJ109" s="191"/>
      <c r="GKK109" s="164"/>
      <c r="GKL109" s="163"/>
      <c r="GKN109" s="165"/>
      <c r="GKP109" s="139"/>
      <c r="GKR109" s="190"/>
      <c r="GKS109" s="141"/>
      <c r="GKT109" s="139"/>
      <c r="GKU109" s="163"/>
      <c r="GKV109" s="163"/>
      <c r="GKW109" s="139"/>
      <c r="GKX109" s="143"/>
      <c r="GKY109" s="163"/>
      <c r="GKZ109" s="139"/>
      <c r="GLA109" s="143"/>
      <c r="GLB109" s="163"/>
      <c r="GLC109" s="139"/>
      <c r="GLD109" s="143"/>
      <c r="GLE109" s="163"/>
      <c r="GLF109" s="139"/>
      <c r="GLG109" s="143"/>
      <c r="GLH109" s="163"/>
      <c r="GLI109" s="191"/>
      <c r="GLJ109" s="164"/>
      <c r="GLK109" s="163"/>
      <c r="GLM109" s="165"/>
      <c r="GLO109" s="139"/>
      <c r="GLQ109" s="190"/>
      <c r="GLR109" s="141"/>
      <c r="GLS109" s="139"/>
      <c r="GLT109" s="163"/>
      <c r="GLU109" s="163"/>
      <c r="GLV109" s="139"/>
      <c r="GLW109" s="143"/>
      <c r="GLX109" s="163"/>
      <c r="GLY109" s="139"/>
      <c r="GLZ109" s="143"/>
      <c r="GMA109" s="163"/>
      <c r="GMB109" s="139"/>
      <c r="GMC109" s="143"/>
      <c r="GMD109" s="163"/>
      <c r="GME109" s="139"/>
      <c r="GMF109" s="143"/>
      <c r="GMG109" s="163"/>
      <c r="GMH109" s="191"/>
      <c r="GMI109" s="164"/>
      <c r="GMJ109" s="163"/>
      <c r="GML109" s="165"/>
      <c r="GMN109" s="139"/>
      <c r="GMP109" s="190"/>
      <c r="GMQ109" s="141"/>
      <c r="GMR109" s="139"/>
      <c r="GMS109" s="163"/>
      <c r="GMT109" s="163"/>
      <c r="GMU109" s="139"/>
      <c r="GMV109" s="143"/>
      <c r="GMW109" s="163"/>
      <c r="GMX109" s="139"/>
      <c r="GMY109" s="143"/>
      <c r="GMZ109" s="163"/>
      <c r="GNA109" s="139"/>
      <c r="GNB109" s="143"/>
      <c r="GNC109" s="163"/>
      <c r="GND109" s="139"/>
      <c r="GNE109" s="143"/>
      <c r="GNF109" s="163"/>
      <c r="GNG109" s="191"/>
      <c r="GNH109" s="164"/>
      <c r="GNI109" s="163"/>
      <c r="GNK109" s="165"/>
      <c r="GNM109" s="139"/>
      <c r="GNO109" s="190"/>
      <c r="GNP109" s="141"/>
      <c r="GNQ109" s="139"/>
      <c r="GNR109" s="163"/>
      <c r="GNS109" s="163"/>
      <c r="GNT109" s="139"/>
      <c r="GNU109" s="143"/>
      <c r="GNV109" s="163"/>
      <c r="GNW109" s="139"/>
      <c r="GNX109" s="143"/>
      <c r="GNY109" s="163"/>
      <c r="GNZ109" s="139"/>
      <c r="GOA109" s="143"/>
      <c r="GOB109" s="163"/>
      <c r="GOC109" s="139"/>
      <c r="GOD109" s="143"/>
      <c r="GOE109" s="163"/>
      <c r="GOF109" s="191"/>
      <c r="GOG109" s="164"/>
      <c r="GOH109" s="163"/>
      <c r="GOJ109" s="165"/>
      <c r="GOL109" s="139"/>
      <c r="GON109" s="190"/>
      <c r="GOO109" s="141"/>
      <c r="GOP109" s="139"/>
      <c r="GOQ109" s="163"/>
      <c r="GOR109" s="163"/>
      <c r="GOS109" s="139"/>
      <c r="GOT109" s="143"/>
      <c r="GOU109" s="163"/>
      <c r="GOV109" s="139"/>
      <c r="GOW109" s="143"/>
      <c r="GOX109" s="163"/>
      <c r="GOY109" s="139"/>
      <c r="GOZ109" s="143"/>
      <c r="GPA109" s="163"/>
      <c r="GPB109" s="139"/>
      <c r="GPC109" s="143"/>
      <c r="GPD109" s="163"/>
      <c r="GPE109" s="191"/>
      <c r="GPF109" s="164"/>
      <c r="GPG109" s="163"/>
      <c r="GPI109" s="165"/>
      <c r="GPK109" s="139"/>
      <c r="GPM109" s="190"/>
      <c r="GPN109" s="141"/>
      <c r="GPO109" s="139"/>
      <c r="GPP109" s="163"/>
      <c r="GPQ109" s="163"/>
      <c r="GPR109" s="139"/>
      <c r="GPS109" s="143"/>
      <c r="GPT109" s="163"/>
      <c r="GPU109" s="139"/>
      <c r="GPV109" s="143"/>
      <c r="GPW109" s="163"/>
      <c r="GPX109" s="139"/>
      <c r="GPY109" s="143"/>
      <c r="GPZ109" s="163"/>
      <c r="GQA109" s="139"/>
      <c r="GQB109" s="143"/>
      <c r="GQC109" s="163"/>
      <c r="GQD109" s="191"/>
      <c r="GQE109" s="164"/>
      <c r="GQF109" s="163"/>
      <c r="GQH109" s="165"/>
      <c r="GQJ109" s="139"/>
      <c r="GQL109" s="190"/>
      <c r="GQM109" s="141"/>
      <c r="GQN109" s="139"/>
      <c r="GQO109" s="163"/>
      <c r="GQP109" s="163"/>
      <c r="GQQ109" s="139"/>
      <c r="GQR109" s="143"/>
      <c r="GQS109" s="163"/>
      <c r="GQT109" s="139"/>
      <c r="GQU109" s="143"/>
      <c r="GQV109" s="163"/>
      <c r="GQW109" s="139"/>
      <c r="GQX109" s="143"/>
      <c r="GQY109" s="163"/>
      <c r="GQZ109" s="139"/>
      <c r="GRA109" s="143"/>
      <c r="GRB109" s="163"/>
      <c r="GRC109" s="191"/>
      <c r="GRD109" s="164"/>
      <c r="GRE109" s="163"/>
      <c r="GRG109" s="165"/>
      <c r="GRI109" s="139"/>
      <c r="GRK109" s="190"/>
      <c r="GRL109" s="141"/>
      <c r="GRM109" s="139"/>
      <c r="GRN109" s="163"/>
      <c r="GRO109" s="163"/>
      <c r="GRP109" s="139"/>
      <c r="GRQ109" s="143"/>
      <c r="GRR109" s="163"/>
      <c r="GRS109" s="139"/>
      <c r="GRT109" s="143"/>
      <c r="GRU109" s="163"/>
      <c r="GRV109" s="139"/>
      <c r="GRW109" s="143"/>
      <c r="GRX109" s="163"/>
      <c r="GRY109" s="139"/>
      <c r="GRZ109" s="143"/>
      <c r="GSA109" s="163"/>
      <c r="GSB109" s="191"/>
      <c r="GSC109" s="164"/>
      <c r="GSD109" s="163"/>
      <c r="GSF109" s="165"/>
      <c r="GSH109" s="139"/>
      <c r="GSJ109" s="190"/>
      <c r="GSK109" s="141"/>
      <c r="GSL109" s="139"/>
      <c r="GSM109" s="163"/>
      <c r="GSN109" s="163"/>
      <c r="GSO109" s="139"/>
      <c r="GSP109" s="143"/>
      <c r="GSQ109" s="163"/>
      <c r="GSR109" s="139"/>
      <c r="GSS109" s="143"/>
      <c r="GST109" s="163"/>
      <c r="GSU109" s="139"/>
      <c r="GSV109" s="143"/>
      <c r="GSW109" s="163"/>
      <c r="GSX109" s="139"/>
      <c r="GSY109" s="143"/>
      <c r="GSZ109" s="163"/>
      <c r="GTA109" s="191"/>
      <c r="GTB109" s="164"/>
      <c r="GTC109" s="163"/>
      <c r="GTE109" s="165"/>
      <c r="GTG109" s="139"/>
      <c r="GTI109" s="190"/>
      <c r="GTJ109" s="141"/>
      <c r="GTK109" s="139"/>
      <c r="GTL109" s="163"/>
      <c r="GTM109" s="163"/>
      <c r="GTN109" s="139"/>
      <c r="GTO109" s="143"/>
      <c r="GTP109" s="163"/>
      <c r="GTQ109" s="139"/>
      <c r="GTR109" s="143"/>
      <c r="GTS109" s="163"/>
      <c r="GTT109" s="139"/>
      <c r="GTU109" s="143"/>
      <c r="GTV109" s="163"/>
      <c r="GTW109" s="139"/>
      <c r="GTX109" s="143"/>
      <c r="GTY109" s="163"/>
      <c r="GTZ109" s="191"/>
      <c r="GUA109" s="164"/>
      <c r="GUB109" s="163"/>
      <c r="GUD109" s="165"/>
      <c r="GUF109" s="139"/>
      <c r="GUH109" s="190"/>
      <c r="GUI109" s="141"/>
      <c r="GUJ109" s="139"/>
      <c r="GUK109" s="163"/>
      <c r="GUL109" s="163"/>
      <c r="GUM109" s="139"/>
      <c r="GUN109" s="143"/>
      <c r="GUO109" s="163"/>
      <c r="GUP109" s="139"/>
      <c r="GUQ109" s="143"/>
      <c r="GUR109" s="163"/>
      <c r="GUS109" s="139"/>
      <c r="GUT109" s="143"/>
      <c r="GUU109" s="163"/>
      <c r="GUV109" s="139"/>
      <c r="GUW109" s="143"/>
      <c r="GUX109" s="163"/>
      <c r="GUY109" s="191"/>
      <c r="GUZ109" s="164"/>
      <c r="GVA109" s="163"/>
      <c r="GVC109" s="165"/>
      <c r="GVE109" s="139"/>
      <c r="GVG109" s="190"/>
      <c r="GVH109" s="141"/>
      <c r="GVI109" s="139"/>
      <c r="GVJ109" s="163"/>
      <c r="GVK109" s="163"/>
      <c r="GVL109" s="139"/>
      <c r="GVM109" s="143"/>
      <c r="GVN109" s="163"/>
      <c r="GVO109" s="139"/>
      <c r="GVP109" s="143"/>
      <c r="GVQ109" s="163"/>
      <c r="GVR109" s="139"/>
      <c r="GVS109" s="143"/>
      <c r="GVT109" s="163"/>
      <c r="GVU109" s="139"/>
      <c r="GVV109" s="143"/>
      <c r="GVW109" s="163"/>
      <c r="GVX109" s="191"/>
      <c r="GVY109" s="164"/>
      <c r="GVZ109" s="163"/>
      <c r="GWB109" s="165"/>
      <c r="GWD109" s="139"/>
      <c r="GWF109" s="190"/>
      <c r="GWG109" s="141"/>
      <c r="GWH109" s="139"/>
      <c r="GWI109" s="163"/>
      <c r="GWJ109" s="163"/>
      <c r="GWK109" s="139"/>
      <c r="GWL109" s="143"/>
      <c r="GWM109" s="163"/>
      <c r="GWN109" s="139"/>
      <c r="GWO109" s="143"/>
      <c r="GWP109" s="163"/>
      <c r="GWQ109" s="139"/>
      <c r="GWR109" s="143"/>
      <c r="GWS109" s="163"/>
      <c r="GWT109" s="139"/>
      <c r="GWU109" s="143"/>
      <c r="GWV109" s="163"/>
      <c r="GWW109" s="191"/>
      <c r="GWX109" s="164"/>
      <c r="GWY109" s="163"/>
      <c r="GXA109" s="165"/>
      <c r="GXC109" s="139"/>
      <c r="GXE109" s="190"/>
      <c r="GXF109" s="141"/>
      <c r="GXG109" s="139"/>
      <c r="GXH109" s="163"/>
      <c r="GXI109" s="163"/>
      <c r="GXJ109" s="139"/>
      <c r="GXK109" s="143"/>
      <c r="GXL109" s="163"/>
      <c r="GXM109" s="139"/>
      <c r="GXN109" s="143"/>
      <c r="GXO109" s="163"/>
      <c r="GXP109" s="139"/>
      <c r="GXQ109" s="143"/>
      <c r="GXR109" s="163"/>
      <c r="GXS109" s="139"/>
      <c r="GXT109" s="143"/>
      <c r="GXU109" s="163"/>
      <c r="GXV109" s="191"/>
      <c r="GXW109" s="164"/>
      <c r="GXX109" s="163"/>
      <c r="GXZ109" s="165"/>
      <c r="GYB109" s="139"/>
      <c r="GYD109" s="190"/>
      <c r="GYE109" s="141"/>
      <c r="GYF109" s="139"/>
      <c r="GYG109" s="163"/>
      <c r="GYH109" s="163"/>
      <c r="GYI109" s="139"/>
      <c r="GYJ109" s="143"/>
      <c r="GYK109" s="163"/>
      <c r="GYL109" s="139"/>
      <c r="GYM109" s="143"/>
      <c r="GYN109" s="163"/>
      <c r="GYO109" s="139"/>
      <c r="GYP109" s="143"/>
      <c r="GYQ109" s="163"/>
      <c r="GYR109" s="139"/>
      <c r="GYS109" s="143"/>
      <c r="GYT109" s="163"/>
      <c r="GYU109" s="191"/>
      <c r="GYV109" s="164"/>
      <c r="GYW109" s="163"/>
      <c r="GYY109" s="165"/>
      <c r="GZA109" s="139"/>
      <c r="GZC109" s="190"/>
      <c r="GZD109" s="141"/>
      <c r="GZE109" s="139"/>
      <c r="GZF109" s="163"/>
      <c r="GZG109" s="163"/>
      <c r="GZH109" s="139"/>
      <c r="GZI109" s="143"/>
      <c r="GZJ109" s="163"/>
      <c r="GZK109" s="139"/>
      <c r="GZL109" s="143"/>
      <c r="GZM109" s="163"/>
      <c r="GZN109" s="139"/>
      <c r="GZO109" s="143"/>
      <c r="GZP109" s="163"/>
      <c r="GZQ109" s="139"/>
      <c r="GZR109" s="143"/>
      <c r="GZS109" s="163"/>
      <c r="GZT109" s="191"/>
      <c r="GZU109" s="164"/>
      <c r="GZV109" s="163"/>
      <c r="GZX109" s="165"/>
      <c r="GZZ109" s="139"/>
      <c r="HAB109" s="190"/>
      <c r="HAC109" s="141"/>
      <c r="HAD109" s="139"/>
      <c r="HAE109" s="163"/>
      <c r="HAF109" s="163"/>
      <c r="HAG109" s="139"/>
      <c r="HAH109" s="143"/>
      <c r="HAI109" s="163"/>
      <c r="HAJ109" s="139"/>
      <c r="HAK109" s="143"/>
      <c r="HAL109" s="163"/>
      <c r="HAM109" s="139"/>
      <c r="HAN109" s="143"/>
      <c r="HAO109" s="163"/>
      <c r="HAP109" s="139"/>
      <c r="HAQ109" s="143"/>
      <c r="HAR109" s="163"/>
      <c r="HAS109" s="191"/>
      <c r="HAT109" s="164"/>
      <c r="HAU109" s="163"/>
      <c r="HAW109" s="165"/>
      <c r="HAY109" s="139"/>
      <c r="HBA109" s="190"/>
      <c r="HBB109" s="141"/>
      <c r="HBC109" s="139"/>
      <c r="HBD109" s="163"/>
      <c r="HBE109" s="163"/>
      <c r="HBF109" s="139"/>
      <c r="HBG109" s="143"/>
      <c r="HBH109" s="163"/>
      <c r="HBI109" s="139"/>
      <c r="HBJ109" s="143"/>
      <c r="HBK109" s="163"/>
      <c r="HBL109" s="139"/>
      <c r="HBM109" s="143"/>
      <c r="HBN109" s="163"/>
      <c r="HBO109" s="139"/>
      <c r="HBP109" s="143"/>
      <c r="HBQ109" s="163"/>
      <c r="HBR109" s="191"/>
      <c r="HBS109" s="164"/>
      <c r="HBT109" s="163"/>
      <c r="HBV109" s="165"/>
      <c r="HBX109" s="139"/>
      <c r="HBZ109" s="190"/>
      <c r="HCA109" s="141"/>
      <c r="HCB109" s="139"/>
      <c r="HCC109" s="163"/>
      <c r="HCD109" s="163"/>
      <c r="HCE109" s="139"/>
      <c r="HCF109" s="143"/>
      <c r="HCG109" s="163"/>
      <c r="HCH109" s="139"/>
      <c r="HCI109" s="143"/>
      <c r="HCJ109" s="163"/>
      <c r="HCK109" s="139"/>
      <c r="HCL109" s="143"/>
      <c r="HCM109" s="163"/>
      <c r="HCN109" s="139"/>
      <c r="HCO109" s="143"/>
      <c r="HCP109" s="163"/>
      <c r="HCQ109" s="191"/>
      <c r="HCR109" s="164"/>
      <c r="HCS109" s="163"/>
      <c r="HCU109" s="165"/>
      <c r="HCW109" s="139"/>
      <c r="HCY109" s="190"/>
      <c r="HCZ109" s="141"/>
      <c r="HDA109" s="139"/>
      <c r="HDB109" s="163"/>
      <c r="HDC109" s="163"/>
      <c r="HDD109" s="139"/>
      <c r="HDE109" s="143"/>
      <c r="HDF109" s="163"/>
      <c r="HDG109" s="139"/>
      <c r="HDH109" s="143"/>
      <c r="HDI109" s="163"/>
      <c r="HDJ109" s="139"/>
      <c r="HDK109" s="143"/>
      <c r="HDL109" s="163"/>
      <c r="HDM109" s="139"/>
      <c r="HDN109" s="143"/>
      <c r="HDO109" s="163"/>
      <c r="HDP109" s="191"/>
      <c r="HDQ109" s="164"/>
      <c r="HDR109" s="163"/>
      <c r="HDT109" s="165"/>
      <c r="HDV109" s="139"/>
      <c r="HDX109" s="190"/>
      <c r="HDY109" s="141"/>
      <c r="HDZ109" s="139"/>
      <c r="HEA109" s="163"/>
      <c r="HEB109" s="163"/>
      <c r="HEC109" s="139"/>
      <c r="HED109" s="143"/>
      <c r="HEE109" s="163"/>
      <c r="HEF109" s="139"/>
      <c r="HEG109" s="143"/>
      <c r="HEH109" s="163"/>
      <c r="HEI109" s="139"/>
      <c r="HEJ109" s="143"/>
      <c r="HEK109" s="163"/>
      <c r="HEL109" s="139"/>
      <c r="HEM109" s="143"/>
      <c r="HEN109" s="163"/>
      <c r="HEO109" s="191"/>
      <c r="HEP109" s="164"/>
      <c r="HEQ109" s="163"/>
      <c r="HES109" s="165"/>
      <c r="HEU109" s="139"/>
      <c r="HEW109" s="190"/>
      <c r="HEX109" s="141"/>
      <c r="HEY109" s="139"/>
      <c r="HEZ109" s="163"/>
      <c r="HFA109" s="163"/>
      <c r="HFB109" s="139"/>
      <c r="HFC109" s="143"/>
      <c r="HFD109" s="163"/>
      <c r="HFE109" s="139"/>
      <c r="HFF109" s="143"/>
      <c r="HFG109" s="163"/>
      <c r="HFH109" s="139"/>
      <c r="HFI109" s="143"/>
      <c r="HFJ109" s="163"/>
      <c r="HFK109" s="139"/>
      <c r="HFL109" s="143"/>
      <c r="HFM109" s="163"/>
      <c r="HFN109" s="191"/>
      <c r="HFO109" s="164"/>
      <c r="HFP109" s="163"/>
      <c r="HFR109" s="165"/>
      <c r="HFT109" s="139"/>
      <c r="HFV109" s="190"/>
      <c r="HFW109" s="141"/>
      <c r="HFX109" s="139"/>
      <c r="HFY109" s="163"/>
      <c r="HFZ109" s="163"/>
      <c r="HGA109" s="139"/>
      <c r="HGB109" s="143"/>
      <c r="HGC109" s="163"/>
      <c r="HGD109" s="139"/>
      <c r="HGE109" s="143"/>
      <c r="HGF109" s="163"/>
      <c r="HGG109" s="139"/>
      <c r="HGH109" s="143"/>
      <c r="HGI109" s="163"/>
      <c r="HGJ109" s="139"/>
      <c r="HGK109" s="143"/>
      <c r="HGL109" s="163"/>
      <c r="HGM109" s="191"/>
      <c r="HGN109" s="164"/>
      <c r="HGO109" s="163"/>
      <c r="HGQ109" s="165"/>
      <c r="HGS109" s="139"/>
      <c r="HGU109" s="190"/>
      <c r="HGV109" s="141"/>
      <c r="HGW109" s="139"/>
      <c r="HGX109" s="163"/>
      <c r="HGY109" s="163"/>
      <c r="HGZ109" s="139"/>
      <c r="HHA109" s="143"/>
      <c r="HHB109" s="163"/>
      <c r="HHC109" s="139"/>
      <c r="HHD109" s="143"/>
      <c r="HHE109" s="163"/>
      <c r="HHF109" s="139"/>
      <c r="HHG109" s="143"/>
      <c r="HHH109" s="163"/>
      <c r="HHI109" s="139"/>
      <c r="HHJ109" s="143"/>
      <c r="HHK109" s="163"/>
      <c r="HHL109" s="191"/>
      <c r="HHM109" s="164"/>
      <c r="HHN109" s="163"/>
      <c r="HHP109" s="165"/>
      <c r="HHR109" s="139"/>
      <c r="HHT109" s="190"/>
      <c r="HHU109" s="141"/>
      <c r="HHV109" s="139"/>
      <c r="HHW109" s="163"/>
      <c r="HHX109" s="163"/>
      <c r="HHY109" s="139"/>
      <c r="HHZ109" s="143"/>
      <c r="HIA109" s="163"/>
      <c r="HIB109" s="139"/>
      <c r="HIC109" s="143"/>
      <c r="HID109" s="163"/>
      <c r="HIE109" s="139"/>
      <c r="HIF109" s="143"/>
      <c r="HIG109" s="163"/>
      <c r="HIH109" s="139"/>
      <c r="HII109" s="143"/>
      <c r="HIJ109" s="163"/>
      <c r="HIK109" s="191"/>
      <c r="HIL109" s="164"/>
      <c r="HIM109" s="163"/>
      <c r="HIO109" s="165"/>
      <c r="HIQ109" s="139"/>
      <c r="HIS109" s="190"/>
      <c r="HIT109" s="141"/>
      <c r="HIU109" s="139"/>
      <c r="HIV109" s="163"/>
      <c r="HIW109" s="163"/>
      <c r="HIX109" s="139"/>
      <c r="HIY109" s="143"/>
      <c r="HIZ109" s="163"/>
      <c r="HJA109" s="139"/>
      <c r="HJB109" s="143"/>
      <c r="HJC109" s="163"/>
      <c r="HJD109" s="139"/>
      <c r="HJE109" s="143"/>
      <c r="HJF109" s="163"/>
      <c r="HJG109" s="139"/>
      <c r="HJH109" s="143"/>
      <c r="HJI109" s="163"/>
      <c r="HJJ109" s="191"/>
      <c r="HJK109" s="164"/>
      <c r="HJL109" s="163"/>
      <c r="HJN109" s="165"/>
      <c r="HJP109" s="139"/>
      <c r="HJR109" s="190"/>
      <c r="HJS109" s="141"/>
      <c r="HJT109" s="139"/>
      <c r="HJU109" s="163"/>
      <c r="HJV109" s="163"/>
      <c r="HJW109" s="139"/>
      <c r="HJX109" s="143"/>
      <c r="HJY109" s="163"/>
      <c r="HJZ109" s="139"/>
      <c r="HKA109" s="143"/>
      <c r="HKB109" s="163"/>
      <c r="HKC109" s="139"/>
      <c r="HKD109" s="143"/>
      <c r="HKE109" s="163"/>
      <c r="HKF109" s="139"/>
      <c r="HKG109" s="143"/>
      <c r="HKH109" s="163"/>
      <c r="HKI109" s="191"/>
      <c r="HKJ109" s="164"/>
      <c r="HKK109" s="163"/>
      <c r="HKM109" s="165"/>
      <c r="HKO109" s="139"/>
      <c r="HKQ109" s="190"/>
      <c r="HKR109" s="141"/>
      <c r="HKS109" s="139"/>
      <c r="HKT109" s="163"/>
      <c r="HKU109" s="163"/>
      <c r="HKV109" s="139"/>
      <c r="HKW109" s="143"/>
      <c r="HKX109" s="163"/>
      <c r="HKY109" s="139"/>
      <c r="HKZ109" s="143"/>
      <c r="HLA109" s="163"/>
      <c r="HLB109" s="139"/>
      <c r="HLC109" s="143"/>
      <c r="HLD109" s="163"/>
      <c r="HLE109" s="139"/>
      <c r="HLF109" s="143"/>
      <c r="HLG109" s="163"/>
      <c r="HLH109" s="191"/>
      <c r="HLI109" s="164"/>
      <c r="HLJ109" s="163"/>
      <c r="HLL109" s="165"/>
      <c r="HLN109" s="139"/>
      <c r="HLP109" s="190"/>
      <c r="HLQ109" s="141"/>
      <c r="HLR109" s="139"/>
      <c r="HLS109" s="163"/>
      <c r="HLT109" s="163"/>
      <c r="HLU109" s="139"/>
      <c r="HLV109" s="143"/>
      <c r="HLW109" s="163"/>
      <c r="HLX109" s="139"/>
      <c r="HLY109" s="143"/>
      <c r="HLZ109" s="163"/>
      <c r="HMA109" s="139"/>
      <c r="HMB109" s="143"/>
      <c r="HMC109" s="163"/>
      <c r="HMD109" s="139"/>
      <c r="HME109" s="143"/>
      <c r="HMF109" s="163"/>
      <c r="HMG109" s="191"/>
      <c r="HMH109" s="164"/>
      <c r="HMI109" s="163"/>
      <c r="HMK109" s="165"/>
      <c r="HMM109" s="139"/>
      <c r="HMO109" s="190"/>
      <c r="HMP109" s="141"/>
      <c r="HMQ109" s="139"/>
      <c r="HMR109" s="163"/>
      <c r="HMS109" s="163"/>
      <c r="HMT109" s="139"/>
      <c r="HMU109" s="143"/>
      <c r="HMV109" s="163"/>
      <c r="HMW109" s="139"/>
      <c r="HMX109" s="143"/>
      <c r="HMY109" s="163"/>
      <c r="HMZ109" s="139"/>
      <c r="HNA109" s="143"/>
      <c r="HNB109" s="163"/>
      <c r="HNC109" s="139"/>
      <c r="HND109" s="143"/>
      <c r="HNE109" s="163"/>
      <c r="HNF109" s="191"/>
      <c r="HNG109" s="164"/>
      <c r="HNH109" s="163"/>
      <c r="HNJ109" s="165"/>
      <c r="HNL109" s="139"/>
      <c r="HNN109" s="190"/>
      <c r="HNO109" s="141"/>
      <c r="HNP109" s="139"/>
      <c r="HNQ109" s="163"/>
      <c r="HNR109" s="163"/>
      <c r="HNS109" s="139"/>
      <c r="HNT109" s="143"/>
      <c r="HNU109" s="163"/>
      <c r="HNV109" s="139"/>
      <c r="HNW109" s="143"/>
      <c r="HNX109" s="163"/>
      <c r="HNY109" s="139"/>
      <c r="HNZ109" s="143"/>
      <c r="HOA109" s="163"/>
      <c r="HOB109" s="139"/>
      <c r="HOC109" s="143"/>
      <c r="HOD109" s="163"/>
      <c r="HOE109" s="191"/>
      <c r="HOF109" s="164"/>
      <c r="HOG109" s="163"/>
      <c r="HOI109" s="165"/>
      <c r="HOK109" s="139"/>
      <c r="HOM109" s="190"/>
      <c r="HON109" s="141"/>
      <c r="HOO109" s="139"/>
      <c r="HOP109" s="163"/>
      <c r="HOQ109" s="163"/>
      <c r="HOR109" s="139"/>
      <c r="HOS109" s="143"/>
      <c r="HOT109" s="163"/>
      <c r="HOU109" s="139"/>
      <c r="HOV109" s="143"/>
      <c r="HOW109" s="163"/>
      <c r="HOX109" s="139"/>
      <c r="HOY109" s="143"/>
      <c r="HOZ109" s="163"/>
      <c r="HPA109" s="139"/>
      <c r="HPB109" s="143"/>
      <c r="HPC109" s="163"/>
      <c r="HPD109" s="191"/>
      <c r="HPE109" s="164"/>
      <c r="HPF109" s="163"/>
      <c r="HPH109" s="165"/>
      <c r="HPJ109" s="139"/>
      <c r="HPL109" s="190"/>
      <c r="HPM109" s="141"/>
      <c r="HPN109" s="139"/>
      <c r="HPO109" s="163"/>
      <c r="HPP109" s="163"/>
      <c r="HPQ109" s="139"/>
      <c r="HPR109" s="143"/>
      <c r="HPS109" s="163"/>
      <c r="HPT109" s="139"/>
      <c r="HPU109" s="143"/>
      <c r="HPV109" s="163"/>
      <c r="HPW109" s="139"/>
      <c r="HPX109" s="143"/>
      <c r="HPY109" s="163"/>
      <c r="HPZ109" s="139"/>
      <c r="HQA109" s="143"/>
      <c r="HQB109" s="163"/>
      <c r="HQC109" s="191"/>
      <c r="HQD109" s="164"/>
      <c r="HQE109" s="163"/>
      <c r="HQG109" s="165"/>
      <c r="HQI109" s="139"/>
      <c r="HQK109" s="190"/>
      <c r="HQL109" s="141"/>
      <c r="HQM109" s="139"/>
      <c r="HQN109" s="163"/>
      <c r="HQO109" s="163"/>
      <c r="HQP109" s="139"/>
      <c r="HQQ109" s="143"/>
      <c r="HQR109" s="163"/>
      <c r="HQS109" s="139"/>
      <c r="HQT109" s="143"/>
      <c r="HQU109" s="163"/>
      <c r="HQV109" s="139"/>
      <c r="HQW109" s="143"/>
      <c r="HQX109" s="163"/>
      <c r="HQY109" s="139"/>
      <c r="HQZ109" s="143"/>
      <c r="HRA109" s="163"/>
      <c r="HRB109" s="191"/>
      <c r="HRC109" s="164"/>
      <c r="HRD109" s="163"/>
      <c r="HRF109" s="165"/>
      <c r="HRH109" s="139"/>
      <c r="HRJ109" s="190"/>
      <c r="HRK109" s="141"/>
      <c r="HRL109" s="139"/>
      <c r="HRM109" s="163"/>
      <c r="HRN109" s="163"/>
      <c r="HRO109" s="139"/>
      <c r="HRP109" s="143"/>
      <c r="HRQ109" s="163"/>
      <c r="HRR109" s="139"/>
      <c r="HRS109" s="143"/>
      <c r="HRT109" s="163"/>
      <c r="HRU109" s="139"/>
      <c r="HRV109" s="143"/>
      <c r="HRW109" s="163"/>
      <c r="HRX109" s="139"/>
      <c r="HRY109" s="143"/>
      <c r="HRZ109" s="163"/>
      <c r="HSA109" s="191"/>
      <c r="HSB109" s="164"/>
      <c r="HSC109" s="163"/>
      <c r="HSE109" s="165"/>
      <c r="HSG109" s="139"/>
      <c r="HSI109" s="190"/>
      <c r="HSJ109" s="141"/>
      <c r="HSK109" s="139"/>
      <c r="HSL109" s="163"/>
      <c r="HSM109" s="163"/>
      <c r="HSN109" s="139"/>
      <c r="HSO109" s="143"/>
      <c r="HSP109" s="163"/>
      <c r="HSQ109" s="139"/>
      <c r="HSR109" s="143"/>
      <c r="HSS109" s="163"/>
      <c r="HST109" s="139"/>
      <c r="HSU109" s="143"/>
      <c r="HSV109" s="163"/>
      <c r="HSW109" s="139"/>
      <c r="HSX109" s="143"/>
      <c r="HSY109" s="163"/>
      <c r="HSZ109" s="191"/>
      <c r="HTA109" s="164"/>
      <c r="HTB109" s="163"/>
      <c r="HTD109" s="165"/>
      <c r="HTF109" s="139"/>
      <c r="HTH109" s="190"/>
      <c r="HTI109" s="141"/>
      <c r="HTJ109" s="139"/>
      <c r="HTK109" s="163"/>
      <c r="HTL109" s="163"/>
      <c r="HTM109" s="139"/>
      <c r="HTN109" s="143"/>
      <c r="HTO109" s="163"/>
      <c r="HTP109" s="139"/>
      <c r="HTQ109" s="143"/>
      <c r="HTR109" s="163"/>
      <c r="HTS109" s="139"/>
      <c r="HTT109" s="143"/>
      <c r="HTU109" s="163"/>
      <c r="HTV109" s="139"/>
      <c r="HTW109" s="143"/>
      <c r="HTX109" s="163"/>
      <c r="HTY109" s="191"/>
      <c r="HTZ109" s="164"/>
      <c r="HUA109" s="163"/>
      <c r="HUC109" s="165"/>
      <c r="HUE109" s="139"/>
      <c r="HUG109" s="190"/>
      <c r="HUH109" s="141"/>
      <c r="HUI109" s="139"/>
      <c r="HUJ109" s="163"/>
      <c r="HUK109" s="163"/>
      <c r="HUL109" s="139"/>
      <c r="HUM109" s="143"/>
      <c r="HUN109" s="163"/>
      <c r="HUO109" s="139"/>
      <c r="HUP109" s="143"/>
      <c r="HUQ109" s="163"/>
      <c r="HUR109" s="139"/>
      <c r="HUS109" s="143"/>
      <c r="HUT109" s="163"/>
      <c r="HUU109" s="139"/>
      <c r="HUV109" s="143"/>
      <c r="HUW109" s="163"/>
      <c r="HUX109" s="191"/>
      <c r="HUY109" s="164"/>
      <c r="HUZ109" s="163"/>
      <c r="HVB109" s="165"/>
      <c r="HVD109" s="139"/>
      <c r="HVF109" s="190"/>
      <c r="HVG109" s="141"/>
      <c r="HVH109" s="139"/>
      <c r="HVI109" s="163"/>
      <c r="HVJ109" s="163"/>
      <c r="HVK109" s="139"/>
      <c r="HVL109" s="143"/>
      <c r="HVM109" s="163"/>
      <c r="HVN109" s="139"/>
      <c r="HVO109" s="143"/>
      <c r="HVP109" s="163"/>
      <c r="HVQ109" s="139"/>
      <c r="HVR109" s="143"/>
      <c r="HVS109" s="163"/>
      <c r="HVT109" s="139"/>
      <c r="HVU109" s="143"/>
      <c r="HVV109" s="163"/>
      <c r="HVW109" s="191"/>
      <c r="HVX109" s="164"/>
      <c r="HVY109" s="163"/>
      <c r="HWA109" s="165"/>
      <c r="HWC109" s="139"/>
      <c r="HWE109" s="190"/>
      <c r="HWF109" s="141"/>
      <c r="HWG109" s="139"/>
      <c r="HWH109" s="163"/>
      <c r="HWI109" s="163"/>
      <c r="HWJ109" s="139"/>
      <c r="HWK109" s="143"/>
      <c r="HWL109" s="163"/>
      <c r="HWM109" s="139"/>
      <c r="HWN109" s="143"/>
      <c r="HWO109" s="163"/>
      <c r="HWP109" s="139"/>
      <c r="HWQ109" s="143"/>
      <c r="HWR109" s="163"/>
      <c r="HWS109" s="139"/>
      <c r="HWT109" s="143"/>
      <c r="HWU109" s="163"/>
      <c r="HWV109" s="191"/>
      <c r="HWW109" s="164"/>
      <c r="HWX109" s="163"/>
      <c r="HWZ109" s="165"/>
      <c r="HXB109" s="139"/>
      <c r="HXD109" s="190"/>
      <c r="HXE109" s="141"/>
      <c r="HXF109" s="139"/>
      <c r="HXG109" s="163"/>
      <c r="HXH109" s="163"/>
      <c r="HXI109" s="139"/>
      <c r="HXJ109" s="143"/>
      <c r="HXK109" s="163"/>
      <c r="HXL109" s="139"/>
      <c r="HXM109" s="143"/>
      <c r="HXN109" s="163"/>
      <c r="HXO109" s="139"/>
      <c r="HXP109" s="143"/>
      <c r="HXQ109" s="163"/>
      <c r="HXR109" s="139"/>
      <c r="HXS109" s="143"/>
      <c r="HXT109" s="163"/>
      <c r="HXU109" s="191"/>
      <c r="HXV109" s="164"/>
      <c r="HXW109" s="163"/>
      <c r="HXY109" s="165"/>
      <c r="HYA109" s="139"/>
      <c r="HYC109" s="190"/>
      <c r="HYD109" s="141"/>
      <c r="HYE109" s="139"/>
      <c r="HYF109" s="163"/>
      <c r="HYG109" s="163"/>
      <c r="HYH109" s="139"/>
      <c r="HYI109" s="143"/>
      <c r="HYJ109" s="163"/>
      <c r="HYK109" s="139"/>
      <c r="HYL109" s="143"/>
      <c r="HYM109" s="163"/>
      <c r="HYN109" s="139"/>
      <c r="HYO109" s="143"/>
      <c r="HYP109" s="163"/>
      <c r="HYQ109" s="139"/>
      <c r="HYR109" s="143"/>
      <c r="HYS109" s="163"/>
      <c r="HYT109" s="191"/>
      <c r="HYU109" s="164"/>
      <c r="HYV109" s="163"/>
      <c r="HYX109" s="165"/>
      <c r="HYZ109" s="139"/>
      <c r="HZB109" s="190"/>
      <c r="HZC109" s="141"/>
      <c r="HZD109" s="139"/>
      <c r="HZE109" s="163"/>
      <c r="HZF109" s="163"/>
      <c r="HZG109" s="139"/>
      <c r="HZH109" s="143"/>
      <c r="HZI109" s="163"/>
      <c r="HZJ109" s="139"/>
      <c r="HZK109" s="143"/>
      <c r="HZL109" s="163"/>
      <c r="HZM109" s="139"/>
      <c r="HZN109" s="143"/>
      <c r="HZO109" s="163"/>
      <c r="HZP109" s="139"/>
      <c r="HZQ109" s="143"/>
      <c r="HZR109" s="163"/>
      <c r="HZS109" s="191"/>
      <c r="HZT109" s="164"/>
      <c r="HZU109" s="163"/>
      <c r="HZW109" s="165"/>
      <c r="HZY109" s="139"/>
      <c r="IAA109" s="190"/>
      <c r="IAB109" s="141"/>
      <c r="IAC109" s="139"/>
      <c r="IAD109" s="163"/>
      <c r="IAE109" s="163"/>
      <c r="IAF109" s="139"/>
      <c r="IAG109" s="143"/>
      <c r="IAH109" s="163"/>
      <c r="IAI109" s="139"/>
      <c r="IAJ109" s="143"/>
      <c r="IAK109" s="163"/>
      <c r="IAL109" s="139"/>
      <c r="IAM109" s="143"/>
      <c r="IAN109" s="163"/>
      <c r="IAO109" s="139"/>
      <c r="IAP109" s="143"/>
      <c r="IAQ109" s="163"/>
      <c r="IAR109" s="191"/>
      <c r="IAS109" s="164"/>
      <c r="IAT109" s="163"/>
      <c r="IAV109" s="165"/>
      <c r="IAX109" s="139"/>
      <c r="IAZ109" s="190"/>
      <c r="IBA109" s="141"/>
      <c r="IBB109" s="139"/>
      <c r="IBC109" s="163"/>
      <c r="IBD109" s="163"/>
      <c r="IBE109" s="139"/>
      <c r="IBF109" s="143"/>
      <c r="IBG109" s="163"/>
      <c r="IBH109" s="139"/>
      <c r="IBI109" s="143"/>
      <c r="IBJ109" s="163"/>
      <c r="IBK109" s="139"/>
      <c r="IBL109" s="143"/>
      <c r="IBM109" s="163"/>
      <c r="IBN109" s="139"/>
      <c r="IBO109" s="143"/>
      <c r="IBP109" s="163"/>
      <c r="IBQ109" s="191"/>
      <c r="IBR109" s="164"/>
      <c r="IBS109" s="163"/>
      <c r="IBU109" s="165"/>
      <c r="IBW109" s="139"/>
      <c r="IBY109" s="190"/>
      <c r="IBZ109" s="141"/>
      <c r="ICA109" s="139"/>
      <c r="ICB109" s="163"/>
      <c r="ICC109" s="163"/>
      <c r="ICD109" s="139"/>
      <c r="ICE109" s="143"/>
      <c r="ICF109" s="163"/>
      <c r="ICG109" s="139"/>
      <c r="ICH109" s="143"/>
      <c r="ICI109" s="163"/>
      <c r="ICJ109" s="139"/>
      <c r="ICK109" s="143"/>
      <c r="ICL109" s="163"/>
      <c r="ICM109" s="139"/>
      <c r="ICN109" s="143"/>
      <c r="ICO109" s="163"/>
      <c r="ICP109" s="191"/>
      <c r="ICQ109" s="164"/>
      <c r="ICR109" s="163"/>
      <c r="ICT109" s="165"/>
      <c r="ICV109" s="139"/>
      <c r="ICX109" s="190"/>
      <c r="ICY109" s="141"/>
      <c r="ICZ109" s="139"/>
      <c r="IDA109" s="163"/>
      <c r="IDB109" s="163"/>
      <c r="IDC109" s="139"/>
      <c r="IDD109" s="143"/>
      <c r="IDE109" s="163"/>
      <c r="IDF109" s="139"/>
      <c r="IDG109" s="143"/>
      <c r="IDH109" s="163"/>
      <c r="IDI109" s="139"/>
      <c r="IDJ109" s="143"/>
      <c r="IDK109" s="163"/>
      <c r="IDL109" s="139"/>
      <c r="IDM109" s="143"/>
      <c r="IDN109" s="163"/>
      <c r="IDO109" s="191"/>
      <c r="IDP109" s="164"/>
      <c r="IDQ109" s="163"/>
      <c r="IDS109" s="165"/>
      <c r="IDU109" s="139"/>
      <c r="IDW109" s="190"/>
      <c r="IDX109" s="141"/>
      <c r="IDY109" s="139"/>
      <c r="IDZ109" s="163"/>
      <c r="IEA109" s="163"/>
      <c r="IEB109" s="139"/>
      <c r="IEC109" s="143"/>
      <c r="IED109" s="163"/>
      <c r="IEE109" s="139"/>
      <c r="IEF109" s="143"/>
      <c r="IEG109" s="163"/>
      <c r="IEH109" s="139"/>
      <c r="IEI109" s="143"/>
      <c r="IEJ109" s="163"/>
      <c r="IEK109" s="139"/>
      <c r="IEL109" s="143"/>
      <c r="IEM109" s="163"/>
      <c r="IEN109" s="191"/>
      <c r="IEO109" s="164"/>
      <c r="IEP109" s="163"/>
      <c r="IER109" s="165"/>
      <c r="IET109" s="139"/>
      <c r="IEV109" s="190"/>
      <c r="IEW109" s="141"/>
      <c r="IEX109" s="139"/>
      <c r="IEY109" s="163"/>
      <c r="IEZ109" s="163"/>
      <c r="IFA109" s="139"/>
      <c r="IFB109" s="143"/>
      <c r="IFC109" s="163"/>
      <c r="IFD109" s="139"/>
      <c r="IFE109" s="143"/>
      <c r="IFF109" s="163"/>
      <c r="IFG109" s="139"/>
      <c r="IFH109" s="143"/>
      <c r="IFI109" s="163"/>
      <c r="IFJ109" s="139"/>
      <c r="IFK109" s="143"/>
      <c r="IFL109" s="163"/>
      <c r="IFM109" s="191"/>
      <c r="IFN109" s="164"/>
      <c r="IFO109" s="163"/>
      <c r="IFQ109" s="165"/>
      <c r="IFS109" s="139"/>
      <c r="IFU109" s="190"/>
      <c r="IFV109" s="141"/>
      <c r="IFW109" s="139"/>
      <c r="IFX109" s="163"/>
      <c r="IFY109" s="163"/>
      <c r="IFZ109" s="139"/>
      <c r="IGA109" s="143"/>
      <c r="IGB109" s="163"/>
      <c r="IGC109" s="139"/>
      <c r="IGD109" s="143"/>
      <c r="IGE109" s="163"/>
      <c r="IGF109" s="139"/>
      <c r="IGG109" s="143"/>
      <c r="IGH109" s="163"/>
      <c r="IGI109" s="139"/>
      <c r="IGJ109" s="143"/>
      <c r="IGK109" s="163"/>
      <c r="IGL109" s="191"/>
      <c r="IGM109" s="164"/>
      <c r="IGN109" s="163"/>
      <c r="IGP109" s="165"/>
      <c r="IGR109" s="139"/>
      <c r="IGT109" s="190"/>
      <c r="IGU109" s="141"/>
      <c r="IGV109" s="139"/>
      <c r="IGW109" s="163"/>
      <c r="IGX109" s="163"/>
      <c r="IGY109" s="139"/>
      <c r="IGZ109" s="143"/>
      <c r="IHA109" s="163"/>
      <c r="IHB109" s="139"/>
      <c r="IHC109" s="143"/>
      <c r="IHD109" s="163"/>
      <c r="IHE109" s="139"/>
      <c r="IHF109" s="143"/>
      <c r="IHG109" s="163"/>
      <c r="IHH109" s="139"/>
      <c r="IHI109" s="143"/>
      <c r="IHJ109" s="163"/>
      <c r="IHK109" s="191"/>
      <c r="IHL109" s="164"/>
      <c r="IHM109" s="163"/>
      <c r="IHO109" s="165"/>
      <c r="IHQ109" s="139"/>
      <c r="IHS109" s="190"/>
      <c r="IHT109" s="141"/>
      <c r="IHU109" s="139"/>
      <c r="IHV109" s="163"/>
      <c r="IHW109" s="163"/>
      <c r="IHX109" s="139"/>
      <c r="IHY109" s="143"/>
      <c r="IHZ109" s="163"/>
      <c r="IIA109" s="139"/>
      <c r="IIB109" s="143"/>
      <c r="IIC109" s="163"/>
      <c r="IID109" s="139"/>
      <c r="IIE109" s="143"/>
      <c r="IIF109" s="163"/>
      <c r="IIG109" s="139"/>
      <c r="IIH109" s="143"/>
      <c r="III109" s="163"/>
      <c r="IIJ109" s="191"/>
      <c r="IIK109" s="164"/>
      <c r="IIL109" s="163"/>
      <c r="IIN109" s="165"/>
      <c r="IIP109" s="139"/>
      <c r="IIR109" s="190"/>
      <c r="IIS109" s="141"/>
      <c r="IIT109" s="139"/>
      <c r="IIU109" s="163"/>
      <c r="IIV109" s="163"/>
      <c r="IIW109" s="139"/>
      <c r="IIX109" s="143"/>
      <c r="IIY109" s="163"/>
      <c r="IIZ109" s="139"/>
      <c r="IJA109" s="143"/>
      <c r="IJB109" s="163"/>
      <c r="IJC109" s="139"/>
      <c r="IJD109" s="143"/>
      <c r="IJE109" s="163"/>
      <c r="IJF109" s="139"/>
      <c r="IJG109" s="143"/>
      <c r="IJH109" s="163"/>
      <c r="IJI109" s="191"/>
      <c r="IJJ109" s="164"/>
      <c r="IJK109" s="163"/>
      <c r="IJM109" s="165"/>
      <c r="IJO109" s="139"/>
      <c r="IJQ109" s="190"/>
      <c r="IJR109" s="141"/>
      <c r="IJS109" s="139"/>
      <c r="IJT109" s="163"/>
      <c r="IJU109" s="163"/>
      <c r="IJV109" s="139"/>
      <c r="IJW109" s="143"/>
      <c r="IJX109" s="163"/>
      <c r="IJY109" s="139"/>
      <c r="IJZ109" s="143"/>
      <c r="IKA109" s="163"/>
      <c r="IKB109" s="139"/>
      <c r="IKC109" s="143"/>
      <c r="IKD109" s="163"/>
      <c r="IKE109" s="139"/>
      <c r="IKF109" s="143"/>
      <c r="IKG109" s="163"/>
      <c r="IKH109" s="191"/>
      <c r="IKI109" s="164"/>
      <c r="IKJ109" s="163"/>
      <c r="IKL109" s="165"/>
      <c r="IKN109" s="139"/>
      <c r="IKP109" s="190"/>
      <c r="IKQ109" s="141"/>
      <c r="IKR109" s="139"/>
      <c r="IKS109" s="163"/>
      <c r="IKT109" s="163"/>
      <c r="IKU109" s="139"/>
      <c r="IKV109" s="143"/>
      <c r="IKW109" s="163"/>
      <c r="IKX109" s="139"/>
      <c r="IKY109" s="143"/>
      <c r="IKZ109" s="163"/>
      <c r="ILA109" s="139"/>
      <c r="ILB109" s="143"/>
      <c r="ILC109" s="163"/>
      <c r="ILD109" s="139"/>
      <c r="ILE109" s="143"/>
      <c r="ILF109" s="163"/>
      <c r="ILG109" s="191"/>
      <c r="ILH109" s="164"/>
      <c r="ILI109" s="163"/>
      <c r="ILK109" s="165"/>
      <c r="ILM109" s="139"/>
      <c r="ILO109" s="190"/>
      <c r="ILP109" s="141"/>
      <c r="ILQ109" s="139"/>
      <c r="ILR109" s="163"/>
      <c r="ILS109" s="163"/>
      <c r="ILT109" s="139"/>
      <c r="ILU109" s="143"/>
      <c r="ILV109" s="163"/>
      <c r="ILW109" s="139"/>
      <c r="ILX109" s="143"/>
      <c r="ILY109" s="163"/>
      <c r="ILZ109" s="139"/>
      <c r="IMA109" s="143"/>
      <c r="IMB109" s="163"/>
      <c r="IMC109" s="139"/>
      <c r="IMD109" s="143"/>
      <c r="IME109" s="163"/>
      <c r="IMF109" s="191"/>
      <c r="IMG109" s="164"/>
      <c r="IMH109" s="163"/>
      <c r="IMJ109" s="165"/>
      <c r="IML109" s="139"/>
      <c r="IMN109" s="190"/>
      <c r="IMO109" s="141"/>
      <c r="IMP109" s="139"/>
      <c r="IMQ109" s="163"/>
      <c r="IMR109" s="163"/>
      <c r="IMS109" s="139"/>
      <c r="IMT109" s="143"/>
      <c r="IMU109" s="163"/>
      <c r="IMV109" s="139"/>
      <c r="IMW109" s="143"/>
      <c r="IMX109" s="163"/>
      <c r="IMY109" s="139"/>
      <c r="IMZ109" s="143"/>
      <c r="INA109" s="163"/>
      <c r="INB109" s="139"/>
      <c r="INC109" s="143"/>
      <c r="IND109" s="163"/>
      <c r="INE109" s="191"/>
      <c r="INF109" s="164"/>
      <c r="ING109" s="163"/>
      <c r="INI109" s="165"/>
      <c r="INK109" s="139"/>
      <c r="INM109" s="190"/>
      <c r="INN109" s="141"/>
      <c r="INO109" s="139"/>
      <c r="INP109" s="163"/>
      <c r="INQ109" s="163"/>
      <c r="INR109" s="139"/>
      <c r="INS109" s="143"/>
      <c r="INT109" s="163"/>
      <c r="INU109" s="139"/>
      <c r="INV109" s="143"/>
      <c r="INW109" s="163"/>
      <c r="INX109" s="139"/>
      <c r="INY109" s="143"/>
      <c r="INZ109" s="163"/>
      <c r="IOA109" s="139"/>
      <c r="IOB109" s="143"/>
      <c r="IOC109" s="163"/>
      <c r="IOD109" s="191"/>
      <c r="IOE109" s="164"/>
      <c r="IOF109" s="163"/>
      <c r="IOH109" s="165"/>
      <c r="IOJ109" s="139"/>
      <c r="IOL109" s="190"/>
      <c r="IOM109" s="141"/>
      <c r="ION109" s="139"/>
      <c r="IOO109" s="163"/>
      <c r="IOP109" s="163"/>
      <c r="IOQ109" s="139"/>
      <c r="IOR109" s="143"/>
      <c r="IOS109" s="163"/>
      <c r="IOT109" s="139"/>
      <c r="IOU109" s="143"/>
      <c r="IOV109" s="163"/>
      <c r="IOW109" s="139"/>
      <c r="IOX109" s="143"/>
      <c r="IOY109" s="163"/>
      <c r="IOZ109" s="139"/>
      <c r="IPA109" s="143"/>
      <c r="IPB109" s="163"/>
      <c r="IPC109" s="191"/>
      <c r="IPD109" s="164"/>
      <c r="IPE109" s="163"/>
      <c r="IPG109" s="165"/>
      <c r="IPI109" s="139"/>
      <c r="IPK109" s="190"/>
      <c r="IPL109" s="141"/>
      <c r="IPM109" s="139"/>
      <c r="IPN109" s="163"/>
      <c r="IPO109" s="163"/>
      <c r="IPP109" s="139"/>
      <c r="IPQ109" s="143"/>
      <c r="IPR109" s="163"/>
      <c r="IPS109" s="139"/>
      <c r="IPT109" s="143"/>
      <c r="IPU109" s="163"/>
      <c r="IPV109" s="139"/>
      <c r="IPW109" s="143"/>
      <c r="IPX109" s="163"/>
      <c r="IPY109" s="139"/>
      <c r="IPZ109" s="143"/>
      <c r="IQA109" s="163"/>
      <c r="IQB109" s="191"/>
      <c r="IQC109" s="164"/>
      <c r="IQD109" s="163"/>
      <c r="IQF109" s="165"/>
      <c r="IQH109" s="139"/>
      <c r="IQJ109" s="190"/>
      <c r="IQK109" s="141"/>
      <c r="IQL109" s="139"/>
      <c r="IQM109" s="163"/>
      <c r="IQN109" s="163"/>
      <c r="IQO109" s="139"/>
      <c r="IQP109" s="143"/>
      <c r="IQQ109" s="163"/>
      <c r="IQR109" s="139"/>
      <c r="IQS109" s="143"/>
      <c r="IQT109" s="163"/>
      <c r="IQU109" s="139"/>
      <c r="IQV109" s="143"/>
      <c r="IQW109" s="163"/>
      <c r="IQX109" s="139"/>
      <c r="IQY109" s="143"/>
      <c r="IQZ109" s="163"/>
      <c r="IRA109" s="191"/>
      <c r="IRB109" s="164"/>
      <c r="IRC109" s="163"/>
      <c r="IRE109" s="165"/>
      <c r="IRG109" s="139"/>
      <c r="IRI109" s="190"/>
      <c r="IRJ109" s="141"/>
      <c r="IRK109" s="139"/>
      <c r="IRL109" s="163"/>
      <c r="IRM109" s="163"/>
      <c r="IRN109" s="139"/>
      <c r="IRO109" s="143"/>
      <c r="IRP109" s="163"/>
      <c r="IRQ109" s="139"/>
      <c r="IRR109" s="143"/>
      <c r="IRS109" s="163"/>
      <c r="IRT109" s="139"/>
      <c r="IRU109" s="143"/>
      <c r="IRV109" s="163"/>
      <c r="IRW109" s="139"/>
      <c r="IRX109" s="143"/>
      <c r="IRY109" s="163"/>
      <c r="IRZ109" s="191"/>
      <c r="ISA109" s="164"/>
      <c r="ISB109" s="163"/>
      <c r="ISD109" s="165"/>
      <c r="ISF109" s="139"/>
      <c r="ISH109" s="190"/>
      <c r="ISI109" s="141"/>
      <c r="ISJ109" s="139"/>
      <c r="ISK109" s="163"/>
      <c r="ISL109" s="163"/>
      <c r="ISM109" s="139"/>
      <c r="ISN109" s="143"/>
      <c r="ISO109" s="163"/>
      <c r="ISP109" s="139"/>
      <c r="ISQ109" s="143"/>
      <c r="ISR109" s="163"/>
      <c r="ISS109" s="139"/>
      <c r="IST109" s="143"/>
      <c r="ISU109" s="163"/>
      <c r="ISV109" s="139"/>
      <c r="ISW109" s="143"/>
      <c r="ISX109" s="163"/>
      <c r="ISY109" s="191"/>
      <c r="ISZ109" s="164"/>
      <c r="ITA109" s="163"/>
      <c r="ITC109" s="165"/>
      <c r="ITE109" s="139"/>
      <c r="ITG109" s="190"/>
      <c r="ITH109" s="141"/>
      <c r="ITI109" s="139"/>
      <c r="ITJ109" s="163"/>
      <c r="ITK109" s="163"/>
      <c r="ITL109" s="139"/>
      <c r="ITM109" s="143"/>
      <c r="ITN109" s="163"/>
      <c r="ITO109" s="139"/>
      <c r="ITP109" s="143"/>
      <c r="ITQ109" s="163"/>
      <c r="ITR109" s="139"/>
      <c r="ITS109" s="143"/>
      <c r="ITT109" s="163"/>
      <c r="ITU109" s="139"/>
      <c r="ITV109" s="143"/>
      <c r="ITW109" s="163"/>
      <c r="ITX109" s="191"/>
      <c r="ITY109" s="164"/>
      <c r="ITZ109" s="163"/>
      <c r="IUB109" s="165"/>
      <c r="IUD109" s="139"/>
      <c r="IUF109" s="190"/>
      <c r="IUG109" s="141"/>
      <c r="IUH109" s="139"/>
      <c r="IUI109" s="163"/>
      <c r="IUJ109" s="163"/>
      <c r="IUK109" s="139"/>
      <c r="IUL109" s="143"/>
      <c r="IUM109" s="163"/>
      <c r="IUN109" s="139"/>
      <c r="IUO109" s="143"/>
      <c r="IUP109" s="163"/>
      <c r="IUQ109" s="139"/>
      <c r="IUR109" s="143"/>
      <c r="IUS109" s="163"/>
      <c r="IUT109" s="139"/>
      <c r="IUU109" s="143"/>
      <c r="IUV109" s="163"/>
      <c r="IUW109" s="191"/>
      <c r="IUX109" s="164"/>
      <c r="IUY109" s="163"/>
      <c r="IVA109" s="165"/>
      <c r="IVC109" s="139"/>
      <c r="IVE109" s="190"/>
      <c r="IVF109" s="141"/>
      <c r="IVG109" s="139"/>
      <c r="IVH109" s="163"/>
      <c r="IVI109" s="163"/>
      <c r="IVJ109" s="139"/>
      <c r="IVK109" s="143"/>
      <c r="IVL109" s="163"/>
      <c r="IVM109" s="139"/>
      <c r="IVN109" s="143"/>
      <c r="IVO109" s="163"/>
      <c r="IVP109" s="139"/>
      <c r="IVQ109" s="143"/>
      <c r="IVR109" s="163"/>
      <c r="IVS109" s="139"/>
      <c r="IVT109" s="143"/>
      <c r="IVU109" s="163"/>
      <c r="IVV109" s="191"/>
      <c r="IVW109" s="164"/>
      <c r="IVX109" s="163"/>
      <c r="IVZ109" s="165"/>
      <c r="IWB109" s="139"/>
      <c r="IWD109" s="190"/>
      <c r="IWE109" s="141"/>
      <c r="IWF109" s="139"/>
      <c r="IWG109" s="163"/>
      <c r="IWH109" s="163"/>
      <c r="IWI109" s="139"/>
      <c r="IWJ109" s="143"/>
      <c r="IWK109" s="163"/>
      <c r="IWL109" s="139"/>
      <c r="IWM109" s="143"/>
      <c r="IWN109" s="163"/>
      <c r="IWO109" s="139"/>
      <c r="IWP109" s="143"/>
      <c r="IWQ109" s="163"/>
      <c r="IWR109" s="139"/>
      <c r="IWS109" s="143"/>
      <c r="IWT109" s="163"/>
      <c r="IWU109" s="191"/>
      <c r="IWV109" s="164"/>
      <c r="IWW109" s="163"/>
      <c r="IWY109" s="165"/>
      <c r="IXA109" s="139"/>
      <c r="IXC109" s="190"/>
      <c r="IXD109" s="141"/>
      <c r="IXE109" s="139"/>
      <c r="IXF109" s="163"/>
      <c r="IXG109" s="163"/>
      <c r="IXH109" s="139"/>
      <c r="IXI109" s="143"/>
      <c r="IXJ109" s="163"/>
      <c r="IXK109" s="139"/>
      <c r="IXL109" s="143"/>
      <c r="IXM109" s="163"/>
      <c r="IXN109" s="139"/>
      <c r="IXO109" s="143"/>
      <c r="IXP109" s="163"/>
      <c r="IXQ109" s="139"/>
      <c r="IXR109" s="143"/>
      <c r="IXS109" s="163"/>
      <c r="IXT109" s="191"/>
      <c r="IXU109" s="164"/>
      <c r="IXV109" s="163"/>
      <c r="IXX109" s="165"/>
      <c r="IXZ109" s="139"/>
      <c r="IYB109" s="190"/>
      <c r="IYC109" s="141"/>
      <c r="IYD109" s="139"/>
      <c r="IYE109" s="163"/>
      <c r="IYF109" s="163"/>
      <c r="IYG109" s="139"/>
      <c r="IYH109" s="143"/>
      <c r="IYI109" s="163"/>
      <c r="IYJ109" s="139"/>
      <c r="IYK109" s="143"/>
      <c r="IYL109" s="163"/>
      <c r="IYM109" s="139"/>
      <c r="IYN109" s="143"/>
      <c r="IYO109" s="163"/>
      <c r="IYP109" s="139"/>
      <c r="IYQ109" s="143"/>
      <c r="IYR109" s="163"/>
      <c r="IYS109" s="191"/>
      <c r="IYT109" s="164"/>
      <c r="IYU109" s="163"/>
      <c r="IYW109" s="165"/>
      <c r="IYY109" s="139"/>
      <c r="IZA109" s="190"/>
      <c r="IZB109" s="141"/>
      <c r="IZC109" s="139"/>
      <c r="IZD109" s="163"/>
      <c r="IZE109" s="163"/>
      <c r="IZF109" s="139"/>
      <c r="IZG109" s="143"/>
      <c r="IZH109" s="163"/>
      <c r="IZI109" s="139"/>
      <c r="IZJ109" s="143"/>
      <c r="IZK109" s="163"/>
      <c r="IZL109" s="139"/>
      <c r="IZM109" s="143"/>
      <c r="IZN109" s="163"/>
      <c r="IZO109" s="139"/>
      <c r="IZP109" s="143"/>
      <c r="IZQ109" s="163"/>
      <c r="IZR109" s="191"/>
      <c r="IZS109" s="164"/>
      <c r="IZT109" s="163"/>
      <c r="IZV109" s="165"/>
      <c r="IZX109" s="139"/>
      <c r="IZZ109" s="190"/>
      <c r="JAA109" s="141"/>
      <c r="JAB109" s="139"/>
      <c r="JAC109" s="163"/>
      <c r="JAD109" s="163"/>
      <c r="JAE109" s="139"/>
      <c r="JAF109" s="143"/>
      <c r="JAG109" s="163"/>
      <c r="JAH109" s="139"/>
      <c r="JAI109" s="143"/>
      <c r="JAJ109" s="163"/>
      <c r="JAK109" s="139"/>
      <c r="JAL109" s="143"/>
      <c r="JAM109" s="163"/>
      <c r="JAN109" s="139"/>
      <c r="JAO109" s="143"/>
      <c r="JAP109" s="163"/>
      <c r="JAQ109" s="191"/>
      <c r="JAR109" s="164"/>
      <c r="JAS109" s="163"/>
      <c r="JAU109" s="165"/>
      <c r="JAW109" s="139"/>
      <c r="JAY109" s="190"/>
      <c r="JAZ109" s="141"/>
      <c r="JBA109" s="139"/>
      <c r="JBB109" s="163"/>
      <c r="JBC109" s="163"/>
      <c r="JBD109" s="139"/>
      <c r="JBE109" s="143"/>
      <c r="JBF109" s="163"/>
      <c r="JBG109" s="139"/>
      <c r="JBH109" s="143"/>
      <c r="JBI109" s="163"/>
      <c r="JBJ109" s="139"/>
      <c r="JBK109" s="143"/>
      <c r="JBL109" s="163"/>
      <c r="JBM109" s="139"/>
      <c r="JBN109" s="143"/>
      <c r="JBO109" s="163"/>
      <c r="JBP109" s="191"/>
      <c r="JBQ109" s="164"/>
      <c r="JBR109" s="163"/>
      <c r="JBT109" s="165"/>
      <c r="JBV109" s="139"/>
      <c r="JBX109" s="190"/>
      <c r="JBY109" s="141"/>
      <c r="JBZ109" s="139"/>
      <c r="JCA109" s="163"/>
      <c r="JCB109" s="163"/>
      <c r="JCC109" s="139"/>
      <c r="JCD109" s="143"/>
      <c r="JCE109" s="163"/>
      <c r="JCF109" s="139"/>
      <c r="JCG109" s="143"/>
      <c r="JCH109" s="163"/>
      <c r="JCI109" s="139"/>
      <c r="JCJ109" s="143"/>
      <c r="JCK109" s="163"/>
      <c r="JCL109" s="139"/>
      <c r="JCM109" s="143"/>
      <c r="JCN109" s="163"/>
      <c r="JCO109" s="191"/>
      <c r="JCP109" s="164"/>
      <c r="JCQ109" s="163"/>
      <c r="JCS109" s="165"/>
      <c r="JCU109" s="139"/>
      <c r="JCW109" s="190"/>
      <c r="JCX109" s="141"/>
      <c r="JCY109" s="139"/>
      <c r="JCZ109" s="163"/>
      <c r="JDA109" s="163"/>
      <c r="JDB109" s="139"/>
      <c r="JDC109" s="143"/>
      <c r="JDD109" s="163"/>
      <c r="JDE109" s="139"/>
      <c r="JDF109" s="143"/>
      <c r="JDG109" s="163"/>
      <c r="JDH109" s="139"/>
      <c r="JDI109" s="143"/>
      <c r="JDJ109" s="163"/>
      <c r="JDK109" s="139"/>
      <c r="JDL109" s="143"/>
      <c r="JDM109" s="163"/>
      <c r="JDN109" s="191"/>
      <c r="JDO109" s="164"/>
      <c r="JDP109" s="163"/>
      <c r="JDR109" s="165"/>
      <c r="JDT109" s="139"/>
      <c r="JDV109" s="190"/>
      <c r="JDW109" s="141"/>
      <c r="JDX109" s="139"/>
      <c r="JDY109" s="163"/>
      <c r="JDZ109" s="163"/>
      <c r="JEA109" s="139"/>
      <c r="JEB109" s="143"/>
      <c r="JEC109" s="163"/>
      <c r="JED109" s="139"/>
      <c r="JEE109" s="143"/>
      <c r="JEF109" s="163"/>
      <c r="JEG109" s="139"/>
      <c r="JEH109" s="143"/>
      <c r="JEI109" s="163"/>
      <c r="JEJ109" s="139"/>
      <c r="JEK109" s="143"/>
      <c r="JEL109" s="163"/>
      <c r="JEM109" s="191"/>
      <c r="JEN109" s="164"/>
      <c r="JEO109" s="163"/>
      <c r="JEQ109" s="165"/>
      <c r="JES109" s="139"/>
      <c r="JEU109" s="190"/>
      <c r="JEV109" s="141"/>
      <c r="JEW109" s="139"/>
      <c r="JEX109" s="163"/>
      <c r="JEY109" s="163"/>
      <c r="JEZ109" s="139"/>
      <c r="JFA109" s="143"/>
      <c r="JFB109" s="163"/>
      <c r="JFC109" s="139"/>
      <c r="JFD109" s="143"/>
      <c r="JFE109" s="163"/>
      <c r="JFF109" s="139"/>
      <c r="JFG109" s="143"/>
      <c r="JFH109" s="163"/>
      <c r="JFI109" s="139"/>
      <c r="JFJ109" s="143"/>
      <c r="JFK109" s="163"/>
      <c r="JFL109" s="191"/>
      <c r="JFM109" s="164"/>
      <c r="JFN109" s="163"/>
      <c r="JFP109" s="165"/>
      <c r="JFR109" s="139"/>
      <c r="JFT109" s="190"/>
      <c r="JFU109" s="141"/>
      <c r="JFV109" s="139"/>
      <c r="JFW109" s="163"/>
      <c r="JFX109" s="163"/>
      <c r="JFY109" s="139"/>
      <c r="JFZ109" s="143"/>
      <c r="JGA109" s="163"/>
      <c r="JGB109" s="139"/>
      <c r="JGC109" s="143"/>
      <c r="JGD109" s="163"/>
      <c r="JGE109" s="139"/>
      <c r="JGF109" s="143"/>
      <c r="JGG109" s="163"/>
      <c r="JGH109" s="139"/>
      <c r="JGI109" s="143"/>
      <c r="JGJ109" s="163"/>
      <c r="JGK109" s="191"/>
      <c r="JGL109" s="164"/>
      <c r="JGM109" s="163"/>
      <c r="JGO109" s="165"/>
      <c r="JGQ109" s="139"/>
      <c r="JGS109" s="190"/>
      <c r="JGT109" s="141"/>
      <c r="JGU109" s="139"/>
      <c r="JGV109" s="163"/>
      <c r="JGW109" s="163"/>
      <c r="JGX109" s="139"/>
      <c r="JGY109" s="143"/>
      <c r="JGZ109" s="163"/>
      <c r="JHA109" s="139"/>
      <c r="JHB109" s="143"/>
      <c r="JHC109" s="163"/>
      <c r="JHD109" s="139"/>
      <c r="JHE109" s="143"/>
      <c r="JHF109" s="163"/>
      <c r="JHG109" s="139"/>
      <c r="JHH109" s="143"/>
      <c r="JHI109" s="163"/>
      <c r="JHJ109" s="191"/>
      <c r="JHK109" s="164"/>
      <c r="JHL109" s="163"/>
      <c r="JHN109" s="165"/>
      <c r="JHP109" s="139"/>
      <c r="JHR109" s="190"/>
      <c r="JHS109" s="141"/>
      <c r="JHT109" s="139"/>
      <c r="JHU109" s="163"/>
      <c r="JHV109" s="163"/>
      <c r="JHW109" s="139"/>
      <c r="JHX109" s="143"/>
      <c r="JHY109" s="163"/>
      <c r="JHZ109" s="139"/>
      <c r="JIA109" s="143"/>
      <c r="JIB109" s="163"/>
      <c r="JIC109" s="139"/>
      <c r="JID109" s="143"/>
      <c r="JIE109" s="163"/>
      <c r="JIF109" s="139"/>
      <c r="JIG109" s="143"/>
      <c r="JIH109" s="163"/>
      <c r="JII109" s="191"/>
      <c r="JIJ109" s="164"/>
      <c r="JIK109" s="163"/>
      <c r="JIM109" s="165"/>
      <c r="JIO109" s="139"/>
      <c r="JIQ109" s="190"/>
      <c r="JIR109" s="141"/>
      <c r="JIS109" s="139"/>
      <c r="JIT109" s="163"/>
      <c r="JIU109" s="163"/>
      <c r="JIV109" s="139"/>
      <c r="JIW109" s="143"/>
      <c r="JIX109" s="163"/>
      <c r="JIY109" s="139"/>
      <c r="JIZ109" s="143"/>
      <c r="JJA109" s="163"/>
      <c r="JJB109" s="139"/>
      <c r="JJC109" s="143"/>
      <c r="JJD109" s="163"/>
      <c r="JJE109" s="139"/>
      <c r="JJF109" s="143"/>
      <c r="JJG109" s="163"/>
      <c r="JJH109" s="191"/>
      <c r="JJI109" s="164"/>
      <c r="JJJ109" s="163"/>
      <c r="JJL109" s="165"/>
      <c r="JJN109" s="139"/>
      <c r="JJP109" s="190"/>
      <c r="JJQ109" s="141"/>
      <c r="JJR109" s="139"/>
      <c r="JJS109" s="163"/>
      <c r="JJT109" s="163"/>
      <c r="JJU109" s="139"/>
      <c r="JJV109" s="143"/>
      <c r="JJW109" s="163"/>
      <c r="JJX109" s="139"/>
      <c r="JJY109" s="143"/>
      <c r="JJZ109" s="163"/>
      <c r="JKA109" s="139"/>
      <c r="JKB109" s="143"/>
      <c r="JKC109" s="163"/>
      <c r="JKD109" s="139"/>
      <c r="JKE109" s="143"/>
      <c r="JKF109" s="163"/>
      <c r="JKG109" s="191"/>
      <c r="JKH109" s="164"/>
      <c r="JKI109" s="163"/>
      <c r="JKK109" s="165"/>
      <c r="JKM109" s="139"/>
      <c r="JKO109" s="190"/>
      <c r="JKP109" s="141"/>
      <c r="JKQ109" s="139"/>
      <c r="JKR109" s="163"/>
      <c r="JKS109" s="163"/>
      <c r="JKT109" s="139"/>
      <c r="JKU109" s="143"/>
      <c r="JKV109" s="163"/>
      <c r="JKW109" s="139"/>
      <c r="JKX109" s="143"/>
      <c r="JKY109" s="163"/>
      <c r="JKZ109" s="139"/>
      <c r="JLA109" s="143"/>
      <c r="JLB109" s="163"/>
      <c r="JLC109" s="139"/>
      <c r="JLD109" s="143"/>
      <c r="JLE109" s="163"/>
      <c r="JLF109" s="191"/>
      <c r="JLG109" s="164"/>
      <c r="JLH109" s="163"/>
      <c r="JLJ109" s="165"/>
      <c r="JLL109" s="139"/>
      <c r="JLN109" s="190"/>
      <c r="JLO109" s="141"/>
      <c r="JLP109" s="139"/>
      <c r="JLQ109" s="163"/>
      <c r="JLR109" s="163"/>
      <c r="JLS109" s="139"/>
      <c r="JLT109" s="143"/>
      <c r="JLU109" s="163"/>
      <c r="JLV109" s="139"/>
      <c r="JLW109" s="143"/>
      <c r="JLX109" s="163"/>
      <c r="JLY109" s="139"/>
      <c r="JLZ109" s="143"/>
      <c r="JMA109" s="163"/>
      <c r="JMB109" s="139"/>
      <c r="JMC109" s="143"/>
      <c r="JMD109" s="163"/>
      <c r="JME109" s="191"/>
      <c r="JMF109" s="164"/>
      <c r="JMG109" s="163"/>
      <c r="JMI109" s="165"/>
      <c r="JMK109" s="139"/>
      <c r="JMM109" s="190"/>
      <c r="JMN109" s="141"/>
      <c r="JMO109" s="139"/>
      <c r="JMP109" s="163"/>
      <c r="JMQ109" s="163"/>
      <c r="JMR109" s="139"/>
      <c r="JMS109" s="143"/>
      <c r="JMT109" s="163"/>
      <c r="JMU109" s="139"/>
      <c r="JMV109" s="143"/>
      <c r="JMW109" s="163"/>
      <c r="JMX109" s="139"/>
      <c r="JMY109" s="143"/>
      <c r="JMZ109" s="163"/>
      <c r="JNA109" s="139"/>
      <c r="JNB109" s="143"/>
      <c r="JNC109" s="163"/>
      <c r="JND109" s="191"/>
      <c r="JNE109" s="164"/>
      <c r="JNF109" s="163"/>
      <c r="JNH109" s="165"/>
      <c r="JNJ109" s="139"/>
      <c r="JNL109" s="190"/>
      <c r="JNM109" s="141"/>
      <c r="JNN109" s="139"/>
      <c r="JNO109" s="163"/>
      <c r="JNP109" s="163"/>
      <c r="JNQ109" s="139"/>
      <c r="JNR109" s="143"/>
      <c r="JNS109" s="163"/>
      <c r="JNT109" s="139"/>
      <c r="JNU109" s="143"/>
      <c r="JNV109" s="163"/>
      <c r="JNW109" s="139"/>
      <c r="JNX109" s="143"/>
      <c r="JNY109" s="163"/>
      <c r="JNZ109" s="139"/>
      <c r="JOA109" s="143"/>
      <c r="JOB109" s="163"/>
      <c r="JOC109" s="191"/>
      <c r="JOD109" s="164"/>
      <c r="JOE109" s="163"/>
      <c r="JOG109" s="165"/>
      <c r="JOI109" s="139"/>
      <c r="JOK109" s="190"/>
      <c r="JOL109" s="141"/>
      <c r="JOM109" s="139"/>
      <c r="JON109" s="163"/>
      <c r="JOO109" s="163"/>
      <c r="JOP109" s="139"/>
      <c r="JOQ109" s="143"/>
      <c r="JOR109" s="163"/>
      <c r="JOS109" s="139"/>
      <c r="JOT109" s="143"/>
      <c r="JOU109" s="163"/>
      <c r="JOV109" s="139"/>
      <c r="JOW109" s="143"/>
      <c r="JOX109" s="163"/>
      <c r="JOY109" s="139"/>
      <c r="JOZ109" s="143"/>
      <c r="JPA109" s="163"/>
      <c r="JPB109" s="191"/>
      <c r="JPC109" s="164"/>
      <c r="JPD109" s="163"/>
      <c r="JPF109" s="165"/>
      <c r="JPH109" s="139"/>
      <c r="JPJ109" s="190"/>
      <c r="JPK109" s="141"/>
      <c r="JPL109" s="139"/>
      <c r="JPM109" s="163"/>
      <c r="JPN109" s="163"/>
      <c r="JPO109" s="139"/>
      <c r="JPP109" s="143"/>
      <c r="JPQ109" s="163"/>
      <c r="JPR109" s="139"/>
      <c r="JPS109" s="143"/>
      <c r="JPT109" s="163"/>
      <c r="JPU109" s="139"/>
      <c r="JPV109" s="143"/>
      <c r="JPW109" s="163"/>
      <c r="JPX109" s="139"/>
      <c r="JPY109" s="143"/>
      <c r="JPZ109" s="163"/>
      <c r="JQA109" s="191"/>
      <c r="JQB109" s="164"/>
      <c r="JQC109" s="163"/>
      <c r="JQE109" s="165"/>
      <c r="JQG109" s="139"/>
      <c r="JQI109" s="190"/>
      <c r="JQJ109" s="141"/>
      <c r="JQK109" s="139"/>
      <c r="JQL109" s="163"/>
      <c r="JQM109" s="163"/>
      <c r="JQN109" s="139"/>
      <c r="JQO109" s="143"/>
      <c r="JQP109" s="163"/>
      <c r="JQQ109" s="139"/>
      <c r="JQR109" s="143"/>
      <c r="JQS109" s="163"/>
      <c r="JQT109" s="139"/>
      <c r="JQU109" s="143"/>
      <c r="JQV109" s="163"/>
      <c r="JQW109" s="139"/>
      <c r="JQX109" s="143"/>
      <c r="JQY109" s="163"/>
      <c r="JQZ109" s="191"/>
      <c r="JRA109" s="164"/>
      <c r="JRB109" s="163"/>
      <c r="JRD109" s="165"/>
      <c r="JRF109" s="139"/>
      <c r="JRH109" s="190"/>
      <c r="JRI109" s="141"/>
      <c r="JRJ109" s="139"/>
      <c r="JRK109" s="163"/>
      <c r="JRL109" s="163"/>
      <c r="JRM109" s="139"/>
      <c r="JRN109" s="143"/>
      <c r="JRO109" s="163"/>
      <c r="JRP109" s="139"/>
      <c r="JRQ109" s="143"/>
      <c r="JRR109" s="163"/>
      <c r="JRS109" s="139"/>
      <c r="JRT109" s="143"/>
      <c r="JRU109" s="163"/>
      <c r="JRV109" s="139"/>
      <c r="JRW109" s="143"/>
      <c r="JRX109" s="163"/>
      <c r="JRY109" s="191"/>
      <c r="JRZ109" s="164"/>
      <c r="JSA109" s="163"/>
      <c r="JSC109" s="165"/>
      <c r="JSE109" s="139"/>
      <c r="JSG109" s="190"/>
      <c r="JSH109" s="141"/>
      <c r="JSI109" s="139"/>
      <c r="JSJ109" s="163"/>
      <c r="JSK109" s="163"/>
      <c r="JSL109" s="139"/>
      <c r="JSM109" s="143"/>
      <c r="JSN109" s="163"/>
      <c r="JSO109" s="139"/>
      <c r="JSP109" s="143"/>
      <c r="JSQ109" s="163"/>
      <c r="JSR109" s="139"/>
      <c r="JSS109" s="143"/>
      <c r="JST109" s="163"/>
      <c r="JSU109" s="139"/>
      <c r="JSV109" s="143"/>
      <c r="JSW109" s="163"/>
      <c r="JSX109" s="191"/>
      <c r="JSY109" s="164"/>
      <c r="JSZ109" s="163"/>
      <c r="JTB109" s="165"/>
      <c r="JTD109" s="139"/>
      <c r="JTF109" s="190"/>
      <c r="JTG109" s="141"/>
      <c r="JTH109" s="139"/>
      <c r="JTI109" s="163"/>
      <c r="JTJ109" s="163"/>
      <c r="JTK109" s="139"/>
      <c r="JTL109" s="143"/>
      <c r="JTM109" s="163"/>
      <c r="JTN109" s="139"/>
      <c r="JTO109" s="143"/>
      <c r="JTP109" s="163"/>
      <c r="JTQ109" s="139"/>
      <c r="JTR109" s="143"/>
      <c r="JTS109" s="163"/>
      <c r="JTT109" s="139"/>
      <c r="JTU109" s="143"/>
      <c r="JTV109" s="163"/>
      <c r="JTW109" s="191"/>
      <c r="JTX109" s="164"/>
      <c r="JTY109" s="163"/>
      <c r="JUA109" s="165"/>
      <c r="JUC109" s="139"/>
      <c r="JUE109" s="190"/>
      <c r="JUF109" s="141"/>
      <c r="JUG109" s="139"/>
      <c r="JUH109" s="163"/>
      <c r="JUI109" s="163"/>
      <c r="JUJ109" s="139"/>
      <c r="JUK109" s="143"/>
      <c r="JUL109" s="163"/>
      <c r="JUM109" s="139"/>
      <c r="JUN109" s="143"/>
      <c r="JUO109" s="163"/>
      <c r="JUP109" s="139"/>
      <c r="JUQ109" s="143"/>
      <c r="JUR109" s="163"/>
      <c r="JUS109" s="139"/>
      <c r="JUT109" s="143"/>
      <c r="JUU109" s="163"/>
      <c r="JUV109" s="191"/>
      <c r="JUW109" s="164"/>
      <c r="JUX109" s="163"/>
      <c r="JUZ109" s="165"/>
      <c r="JVB109" s="139"/>
      <c r="JVD109" s="190"/>
      <c r="JVE109" s="141"/>
      <c r="JVF109" s="139"/>
      <c r="JVG109" s="163"/>
      <c r="JVH109" s="163"/>
      <c r="JVI109" s="139"/>
      <c r="JVJ109" s="143"/>
      <c r="JVK109" s="163"/>
      <c r="JVL109" s="139"/>
      <c r="JVM109" s="143"/>
      <c r="JVN109" s="163"/>
      <c r="JVO109" s="139"/>
      <c r="JVP109" s="143"/>
      <c r="JVQ109" s="163"/>
      <c r="JVR109" s="139"/>
      <c r="JVS109" s="143"/>
      <c r="JVT109" s="163"/>
      <c r="JVU109" s="191"/>
      <c r="JVV109" s="164"/>
      <c r="JVW109" s="163"/>
      <c r="JVY109" s="165"/>
      <c r="JWA109" s="139"/>
      <c r="JWC109" s="190"/>
      <c r="JWD109" s="141"/>
      <c r="JWE109" s="139"/>
      <c r="JWF109" s="163"/>
      <c r="JWG109" s="163"/>
      <c r="JWH109" s="139"/>
      <c r="JWI109" s="143"/>
      <c r="JWJ109" s="163"/>
      <c r="JWK109" s="139"/>
      <c r="JWL109" s="143"/>
      <c r="JWM109" s="163"/>
      <c r="JWN109" s="139"/>
      <c r="JWO109" s="143"/>
      <c r="JWP109" s="163"/>
      <c r="JWQ109" s="139"/>
      <c r="JWR109" s="143"/>
      <c r="JWS109" s="163"/>
      <c r="JWT109" s="191"/>
      <c r="JWU109" s="164"/>
      <c r="JWV109" s="163"/>
      <c r="JWX109" s="165"/>
      <c r="JWZ109" s="139"/>
      <c r="JXB109" s="190"/>
      <c r="JXC109" s="141"/>
      <c r="JXD109" s="139"/>
      <c r="JXE109" s="163"/>
      <c r="JXF109" s="163"/>
      <c r="JXG109" s="139"/>
      <c r="JXH109" s="143"/>
      <c r="JXI109" s="163"/>
      <c r="JXJ109" s="139"/>
      <c r="JXK109" s="143"/>
      <c r="JXL109" s="163"/>
      <c r="JXM109" s="139"/>
      <c r="JXN109" s="143"/>
      <c r="JXO109" s="163"/>
      <c r="JXP109" s="139"/>
      <c r="JXQ109" s="143"/>
      <c r="JXR109" s="163"/>
      <c r="JXS109" s="191"/>
      <c r="JXT109" s="164"/>
      <c r="JXU109" s="163"/>
      <c r="JXW109" s="165"/>
      <c r="JXY109" s="139"/>
      <c r="JYA109" s="190"/>
      <c r="JYB109" s="141"/>
      <c r="JYC109" s="139"/>
      <c r="JYD109" s="163"/>
      <c r="JYE109" s="163"/>
      <c r="JYF109" s="139"/>
      <c r="JYG109" s="143"/>
      <c r="JYH109" s="163"/>
      <c r="JYI109" s="139"/>
      <c r="JYJ109" s="143"/>
      <c r="JYK109" s="163"/>
      <c r="JYL109" s="139"/>
      <c r="JYM109" s="143"/>
      <c r="JYN109" s="163"/>
      <c r="JYO109" s="139"/>
      <c r="JYP109" s="143"/>
      <c r="JYQ109" s="163"/>
      <c r="JYR109" s="191"/>
      <c r="JYS109" s="164"/>
      <c r="JYT109" s="163"/>
      <c r="JYV109" s="165"/>
      <c r="JYX109" s="139"/>
      <c r="JYZ109" s="190"/>
      <c r="JZA109" s="141"/>
      <c r="JZB109" s="139"/>
      <c r="JZC109" s="163"/>
      <c r="JZD109" s="163"/>
      <c r="JZE109" s="139"/>
      <c r="JZF109" s="143"/>
      <c r="JZG109" s="163"/>
      <c r="JZH109" s="139"/>
      <c r="JZI109" s="143"/>
      <c r="JZJ109" s="163"/>
      <c r="JZK109" s="139"/>
      <c r="JZL109" s="143"/>
      <c r="JZM109" s="163"/>
      <c r="JZN109" s="139"/>
      <c r="JZO109" s="143"/>
      <c r="JZP109" s="163"/>
      <c r="JZQ109" s="191"/>
      <c r="JZR109" s="164"/>
      <c r="JZS109" s="163"/>
      <c r="JZU109" s="165"/>
      <c r="JZW109" s="139"/>
      <c r="JZY109" s="190"/>
      <c r="JZZ109" s="141"/>
      <c r="KAA109" s="139"/>
      <c r="KAB109" s="163"/>
      <c r="KAC109" s="163"/>
      <c r="KAD109" s="139"/>
      <c r="KAE109" s="143"/>
      <c r="KAF109" s="163"/>
      <c r="KAG109" s="139"/>
      <c r="KAH109" s="143"/>
      <c r="KAI109" s="163"/>
      <c r="KAJ109" s="139"/>
      <c r="KAK109" s="143"/>
      <c r="KAL109" s="163"/>
      <c r="KAM109" s="139"/>
      <c r="KAN109" s="143"/>
      <c r="KAO109" s="163"/>
      <c r="KAP109" s="191"/>
      <c r="KAQ109" s="164"/>
      <c r="KAR109" s="163"/>
      <c r="KAT109" s="165"/>
      <c r="KAV109" s="139"/>
      <c r="KAX109" s="190"/>
      <c r="KAY109" s="141"/>
      <c r="KAZ109" s="139"/>
      <c r="KBA109" s="163"/>
      <c r="KBB109" s="163"/>
      <c r="KBC109" s="139"/>
      <c r="KBD109" s="143"/>
      <c r="KBE109" s="163"/>
      <c r="KBF109" s="139"/>
      <c r="KBG109" s="143"/>
      <c r="KBH109" s="163"/>
      <c r="KBI109" s="139"/>
      <c r="KBJ109" s="143"/>
      <c r="KBK109" s="163"/>
      <c r="KBL109" s="139"/>
      <c r="KBM109" s="143"/>
      <c r="KBN109" s="163"/>
      <c r="KBO109" s="191"/>
      <c r="KBP109" s="164"/>
      <c r="KBQ109" s="163"/>
      <c r="KBS109" s="165"/>
      <c r="KBU109" s="139"/>
      <c r="KBW109" s="190"/>
      <c r="KBX109" s="141"/>
      <c r="KBY109" s="139"/>
      <c r="KBZ109" s="163"/>
      <c r="KCA109" s="163"/>
      <c r="KCB109" s="139"/>
      <c r="KCC109" s="143"/>
      <c r="KCD109" s="163"/>
      <c r="KCE109" s="139"/>
      <c r="KCF109" s="143"/>
      <c r="KCG109" s="163"/>
      <c r="KCH109" s="139"/>
      <c r="KCI109" s="143"/>
      <c r="KCJ109" s="163"/>
      <c r="KCK109" s="139"/>
      <c r="KCL109" s="143"/>
      <c r="KCM109" s="163"/>
      <c r="KCN109" s="191"/>
      <c r="KCO109" s="164"/>
      <c r="KCP109" s="163"/>
      <c r="KCR109" s="165"/>
      <c r="KCT109" s="139"/>
      <c r="KCV109" s="190"/>
      <c r="KCW109" s="141"/>
      <c r="KCX109" s="139"/>
      <c r="KCY109" s="163"/>
      <c r="KCZ109" s="163"/>
      <c r="KDA109" s="139"/>
      <c r="KDB109" s="143"/>
      <c r="KDC109" s="163"/>
      <c r="KDD109" s="139"/>
      <c r="KDE109" s="143"/>
      <c r="KDF109" s="163"/>
      <c r="KDG109" s="139"/>
      <c r="KDH109" s="143"/>
      <c r="KDI109" s="163"/>
      <c r="KDJ109" s="139"/>
      <c r="KDK109" s="143"/>
      <c r="KDL109" s="163"/>
      <c r="KDM109" s="191"/>
      <c r="KDN109" s="164"/>
      <c r="KDO109" s="163"/>
      <c r="KDQ109" s="165"/>
      <c r="KDS109" s="139"/>
      <c r="KDU109" s="190"/>
      <c r="KDV109" s="141"/>
      <c r="KDW109" s="139"/>
      <c r="KDX109" s="163"/>
      <c r="KDY109" s="163"/>
      <c r="KDZ109" s="139"/>
      <c r="KEA109" s="143"/>
      <c r="KEB109" s="163"/>
      <c r="KEC109" s="139"/>
      <c r="KED109" s="143"/>
      <c r="KEE109" s="163"/>
      <c r="KEF109" s="139"/>
      <c r="KEG109" s="143"/>
      <c r="KEH109" s="163"/>
      <c r="KEI109" s="139"/>
      <c r="KEJ109" s="143"/>
      <c r="KEK109" s="163"/>
      <c r="KEL109" s="191"/>
      <c r="KEM109" s="164"/>
      <c r="KEN109" s="163"/>
      <c r="KEP109" s="165"/>
      <c r="KER109" s="139"/>
      <c r="KET109" s="190"/>
      <c r="KEU109" s="141"/>
      <c r="KEV109" s="139"/>
      <c r="KEW109" s="163"/>
      <c r="KEX109" s="163"/>
      <c r="KEY109" s="139"/>
      <c r="KEZ109" s="143"/>
      <c r="KFA109" s="163"/>
      <c r="KFB109" s="139"/>
      <c r="KFC109" s="143"/>
      <c r="KFD109" s="163"/>
      <c r="KFE109" s="139"/>
      <c r="KFF109" s="143"/>
      <c r="KFG109" s="163"/>
      <c r="KFH109" s="139"/>
      <c r="KFI109" s="143"/>
      <c r="KFJ109" s="163"/>
      <c r="KFK109" s="191"/>
      <c r="KFL109" s="164"/>
      <c r="KFM109" s="163"/>
      <c r="KFO109" s="165"/>
      <c r="KFQ109" s="139"/>
      <c r="KFS109" s="190"/>
      <c r="KFT109" s="141"/>
      <c r="KFU109" s="139"/>
      <c r="KFV109" s="163"/>
      <c r="KFW109" s="163"/>
      <c r="KFX109" s="139"/>
      <c r="KFY109" s="143"/>
      <c r="KFZ109" s="163"/>
      <c r="KGA109" s="139"/>
      <c r="KGB109" s="143"/>
      <c r="KGC109" s="163"/>
      <c r="KGD109" s="139"/>
      <c r="KGE109" s="143"/>
      <c r="KGF109" s="163"/>
      <c r="KGG109" s="139"/>
      <c r="KGH109" s="143"/>
      <c r="KGI109" s="163"/>
      <c r="KGJ109" s="191"/>
      <c r="KGK109" s="164"/>
      <c r="KGL109" s="163"/>
      <c r="KGN109" s="165"/>
      <c r="KGP109" s="139"/>
      <c r="KGR109" s="190"/>
      <c r="KGS109" s="141"/>
      <c r="KGT109" s="139"/>
      <c r="KGU109" s="163"/>
      <c r="KGV109" s="163"/>
      <c r="KGW109" s="139"/>
      <c r="KGX109" s="143"/>
      <c r="KGY109" s="163"/>
      <c r="KGZ109" s="139"/>
      <c r="KHA109" s="143"/>
      <c r="KHB109" s="163"/>
      <c r="KHC109" s="139"/>
      <c r="KHD109" s="143"/>
      <c r="KHE109" s="163"/>
      <c r="KHF109" s="139"/>
      <c r="KHG109" s="143"/>
      <c r="KHH109" s="163"/>
      <c r="KHI109" s="191"/>
      <c r="KHJ109" s="164"/>
      <c r="KHK109" s="163"/>
      <c r="KHM109" s="165"/>
      <c r="KHO109" s="139"/>
      <c r="KHQ109" s="190"/>
      <c r="KHR109" s="141"/>
      <c r="KHS109" s="139"/>
      <c r="KHT109" s="163"/>
      <c r="KHU109" s="163"/>
      <c r="KHV109" s="139"/>
      <c r="KHW109" s="143"/>
      <c r="KHX109" s="163"/>
      <c r="KHY109" s="139"/>
      <c r="KHZ109" s="143"/>
      <c r="KIA109" s="163"/>
      <c r="KIB109" s="139"/>
      <c r="KIC109" s="143"/>
      <c r="KID109" s="163"/>
      <c r="KIE109" s="139"/>
      <c r="KIF109" s="143"/>
      <c r="KIG109" s="163"/>
      <c r="KIH109" s="191"/>
      <c r="KII109" s="164"/>
      <c r="KIJ109" s="163"/>
      <c r="KIL109" s="165"/>
      <c r="KIN109" s="139"/>
      <c r="KIP109" s="190"/>
      <c r="KIQ109" s="141"/>
      <c r="KIR109" s="139"/>
      <c r="KIS109" s="163"/>
      <c r="KIT109" s="163"/>
      <c r="KIU109" s="139"/>
      <c r="KIV109" s="143"/>
      <c r="KIW109" s="163"/>
      <c r="KIX109" s="139"/>
      <c r="KIY109" s="143"/>
      <c r="KIZ109" s="163"/>
      <c r="KJA109" s="139"/>
      <c r="KJB109" s="143"/>
      <c r="KJC109" s="163"/>
      <c r="KJD109" s="139"/>
      <c r="KJE109" s="143"/>
      <c r="KJF109" s="163"/>
      <c r="KJG109" s="191"/>
      <c r="KJH109" s="164"/>
      <c r="KJI109" s="163"/>
      <c r="KJK109" s="165"/>
      <c r="KJM109" s="139"/>
      <c r="KJO109" s="190"/>
      <c r="KJP109" s="141"/>
      <c r="KJQ109" s="139"/>
      <c r="KJR109" s="163"/>
      <c r="KJS109" s="163"/>
      <c r="KJT109" s="139"/>
      <c r="KJU109" s="143"/>
      <c r="KJV109" s="163"/>
      <c r="KJW109" s="139"/>
      <c r="KJX109" s="143"/>
      <c r="KJY109" s="163"/>
      <c r="KJZ109" s="139"/>
      <c r="KKA109" s="143"/>
      <c r="KKB109" s="163"/>
      <c r="KKC109" s="139"/>
      <c r="KKD109" s="143"/>
      <c r="KKE109" s="163"/>
      <c r="KKF109" s="191"/>
      <c r="KKG109" s="164"/>
      <c r="KKH109" s="163"/>
      <c r="KKJ109" s="165"/>
      <c r="KKL109" s="139"/>
      <c r="KKN109" s="190"/>
      <c r="KKO109" s="141"/>
      <c r="KKP109" s="139"/>
      <c r="KKQ109" s="163"/>
      <c r="KKR109" s="163"/>
      <c r="KKS109" s="139"/>
      <c r="KKT109" s="143"/>
      <c r="KKU109" s="163"/>
      <c r="KKV109" s="139"/>
      <c r="KKW109" s="143"/>
      <c r="KKX109" s="163"/>
      <c r="KKY109" s="139"/>
      <c r="KKZ109" s="143"/>
      <c r="KLA109" s="163"/>
      <c r="KLB109" s="139"/>
      <c r="KLC109" s="143"/>
      <c r="KLD109" s="163"/>
      <c r="KLE109" s="191"/>
      <c r="KLF109" s="164"/>
      <c r="KLG109" s="163"/>
      <c r="KLI109" s="165"/>
      <c r="KLK109" s="139"/>
      <c r="KLM109" s="190"/>
      <c r="KLN109" s="141"/>
      <c r="KLO109" s="139"/>
      <c r="KLP109" s="163"/>
      <c r="KLQ109" s="163"/>
      <c r="KLR109" s="139"/>
      <c r="KLS109" s="143"/>
      <c r="KLT109" s="163"/>
      <c r="KLU109" s="139"/>
      <c r="KLV109" s="143"/>
      <c r="KLW109" s="163"/>
      <c r="KLX109" s="139"/>
      <c r="KLY109" s="143"/>
      <c r="KLZ109" s="163"/>
      <c r="KMA109" s="139"/>
      <c r="KMB109" s="143"/>
      <c r="KMC109" s="163"/>
      <c r="KMD109" s="191"/>
      <c r="KME109" s="164"/>
      <c r="KMF109" s="163"/>
      <c r="KMH109" s="165"/>
      <c r="KMJ109" s="139"/>
      <c r="KML109" s="190"/>
      <c r="KMM109" s="141"/>
      <c r="KMN109" s="139"/>
      <c r="KMO109" s="163"/>
      <c r="KMP109" s="163"/>
      <c r="KMQ109" s="139"/>
      <c r="KMR109" s="143"/>
      <c r="KMS109" s="163"/>
      <c r="KMT109" s="139"/>
      <c r="KMU109" s="143"/>
      <c r="KMV109" s="163"/>
      <c r="KMW109" s="139"/>
      <c r="KMX109" s="143"/>
      <c r="KMY109" s="163"/>
      <c r="KMZ109" s="139"/>
      <c r="KNA109" s="143"/>
      <c r="KNB109" s="163"/>
      <c r="KNC109" s="191"/>
      <c r="KND109" s="164"/>
      <c r="KNE109" s="163"/>
      <c r="KNG109" s="165"/>
      <c r="KNI109" s="139"/>
      <c r="KNK109" s="190"/>
      <c r="KNL109" s="141"/>
      <c r="KNM109" s="139"/>
      <c r="KNN109" s="163"/>
      <c r="KNO109" s="163"/>
      <c r="KNP109" s="139"/>
      <c r="KNQ109" s="143"/>
      <c r="KNR109" s="163"/>
      <c r="KNS109" s="139"/>
      <c r="KNT109" s="143"/>
      <c r="KNU109" s="163"/>
      <c r="KNV109" s="139"/>
      <c r="KNW109" s="143"/>
      <c r="KNX109" s="163"/>
      <c r="KNY109" s="139"/>
      <c r="KNZ109" s="143"/>
      <c r="KOA109" s="163"/>
      <c r="KOB109" s="191"/>
      <c r="KOC109" s="164"/>
      <c r="KOD109" s="163"/>
      <c r="KOF109" s="165"/>
      <c r="KOH109" s="139"/>
      <c r="KOJ109" s="190"/>
      <c r="KOK109" s="141"/>
      <c r="KOL109" s="139"/>
      <c r="KOM109" s="163"/>
      <c r="KON109" s="163"/>
      <c r="KOO109" s="139"/>
      <c r="KOP109" s="143"/>
      <c r="KOQ109" s="163"/>
      <c r="KOR109" s="139"/>
      <c r="KOS109" s="143"/>
      <c r="KOT109" s="163"/>
      <c r="KOU109" s="139"/>
      <c r="KOV109" s="143"/>
      <c r="KOW109" s="163"/>
      <c r="KOX109" s="139"/>
      <c r="KOY109" s="143"/>
      <c r="KOZ109" s="163"/>
      <c r="KPA109" s="191"/>
      <c r="KPB109" s="164"/>
      <c r="KPC109" s="163"/>
      <c r="KPE109" s="165"/>
      <c r="KPG109" s="139"/>
      <c r="KPI109" s="190"/>
      <c r="KPJ109" s="141"/>
      <c r="KPK109" s="139"/>
      <c r="KPL109" s="163"/>
      <c r="KPM109" s="163"/>
      <c r="KPN109" s="139"/>
      <c r="KPO109" s="143"/>
      <c r="KPP109" s="163"/>
      <c r="KPQ109" s="139"/>
      <c r="KPR109" s="143"/>
      <c r="KPS109" s="163"/>
      <c r="KPT109" s="139"/>
      <c r="KPU109" s="143"/>
      <c r="KPV109" s="163"/>
      <c r="KPW109" s="139"/>
      <c r="KPX109" s="143"/>
      <c r="KPY109" s="163"/>
      <c r="KPZ109" s="191"/>
      <c r="KQA109" s="164"/>
      <c r="KQB109" s="163"/>
      <c r="KQD109" s="165"/>
      <c r="KQF109" s="139"/>
      <c r="KQH109" s="190"/>
      <c r="KQI109" s="141"/>
      <c r="KQJ109" s="139"/>
      <c r="KQK109" s="163"/>
      <c r="KQL109" s="163"/>
      <c r="KQM109" s="139"/>
      <c r="KQN109" s="143"/>
      <c r="KQO109" s="163"/>
      <c r="KQP109" s="139"/>
      <c r="KQQ109" s="143"/>
      <c r="KQR109" s="163"/>
      <c r="KQS109" s="139"/>
      <c r="KQT109" s="143"/>
      <c r="KQU109" s="163"/>
      <c r="KQV109" s="139"/>
      <c r="KQW109" s="143"/>
      <c r="KQX109" s="163"/>
      <c r="KQY109" s="191"/>
      <c r="KQZ109" s="164"/>
      <c r="KRA109" s="163"/>
      <c r="KRC109" s="165"/>
      <c r="KRE109" s="139"/>
      <c r="KRG109" s="190"/>
      <c r="KRH109" s="141"/>
      <c r="KRI109" s="139"/>
      <c r="KRJ109" s="163"/>
      <c r="KRK109" s="163"/>
      <c r="KRL109" s="139"/>
      <c r="KRM109" s="143"/>
      <c r="KRN109" s="163"/>
      <c r="KRO109" s="139"/>
      <c r="KRP109" s="143"/>
      <c r="KRQ109" s="163"/>
      <c r="KRR109" s="139"/>
      <c r="KRS109" s="143"/>
      <c r="KRT109" s="163"/>
      <c r="KRU109" s="139"/>
      <c r="KRV109" s="143"/>
      <c r="KRW109" s="163"/>
      <c r="KRX109" s="191"/>
      <c r="KRY109" s="164"/>
      <c r="KRZ109" s="163"/>
      <c r="KSB109" s="165"/>
      <c r="KSD109" s="139"/>
      <c r="KSF109" s="190"/>
      <c r="KSG109" s="141"/>
      <c r="KSH109" s="139"/>
      <c r="KSI109" s="163"/>
      <c r="KSJ109" s="163"/>
      <c r="KSK109" s="139"/>
      <c r="KSL109" s="143"/>
      <c r="KSM109" s="163"/>
      <c r="KSN109" s="139"/>
      <c r="KSO109" s="143"/>
      <c r="KSP109" s="163"/>
      <c r="KSQ109" s="139"/>
      <c r="KSR109" s="143"/>
      <c r="KSS109" s="163"/>
      <c r="KST109" s="139"/>
      <c r="KSU109" s="143"/>
      <c r="KSV109" s="163"/>
      <c r="KSW109" s="191"/>
      <c r="KSX109" s="164"/>
      <c r="KSY109" s="163"/>
      <c r="KTA109" s="165"/>
      <c r="KTC109" s="139"/>
      <c r="KTE109" s="190"/>
      <c r="KTF109" s="141"/>
      <c r="KTG109" s="139"/>
      <c r="KTH109" s="163"/>
      <c r="KTI109" s="163"/>
      <c r="KTJ109" s="139"/>
      <c r="KTK109" s="143"/>
      <c r="KTL109" s="163"/>
      <c r="KTM109" s="139"/>
      <c r="KTN109" s="143"/>
      <c r="KTO109" s="163"/>
      <c r="KTP109" s="139"/>
      <c r="KTQ109" s="143"/>
      <c r="KTR109" s="163"/>
      <c r="KTS109" s="139"/>
      <c r="KTT109" s="143"/>
      <c r="KTU109" s="163"/>
      <c r="KTV109" s="191"/>
      <c r="KTW109" s="164"/>
      <c r="KTX109" s="163"/>
      <c r="KTZ109" s="165"/>
      <c r="KUB109" s="139"/>
      <c r="KUD109" s="190"/>
      <c r="KUE109" s="141"/>
      <c r="KUF109" s="139"/>
      <c r="KUG109" s="163"/>
      <c r="KUH109" s="163"/>
      <c r="KUI109" s="139"/>
      <c r="KUJ109" s="143"/>
      <c r="KUK109" s="163"/>
      <c r="KUL109" s="139"/>
      <c r="KUM109" s="143"/>
      <c r="KUN109" s="163"/>
      <c r="KUO109" s="139"/>
      <c r="KUP109" s="143"/>
      <c r="KUQ109" s="163"/>
      <c r="KUR109" s="139"/>
      <c r="KUS109" s="143"/>
      <c r="KUT109" s="163"/>
      <c r="KUU109" s="191"/>
      <c r="KUV109" s="164"/>
      <c r="KUW109" s="163"/>
      <c r="KUY109" s="165"/>
      <c r="KVA109" s="139"/>
      <c r="KVC109" s="190"/>
      <c r="KVD109" s="141"/>
      <c r="KVE109" s="139"/>
      <c r="KVF109" s="163"/>
      <c r="KVG109" s="163"/>
      <c r="KVH109" s="139"/>
      <c r="KVI109" s="143"/>
      <c r="KVJ109" s="163"/>
      <c r="KVK109" s="139"/>
      <c r="KVL109" s="143"/>
      <c r="KVM109" s="163"/>
      <c r="KVN109" s="139"/>
      <c r="KVO109" s="143"/>
      <c r="KVP109" s="163"/>
      <c r="KVQ109" s="139"/>
      <c r="KVR109" s="143"/>
      <c r="KVS109" s="163"/>
      <c r="KVT109" s="191"/>
      <c r="KVU109" s="164"/>
      <c r="KVV109" s="163"/>
      <c r="KVX109" s="165"/>
      <c r="KVZ109" s="139"/>
      <c r="KWB109" s="190"/>
      <c r="KWC109" s="141"/>
      <c r="KWD109" s="139"/>
      <c r="KWE109" s="163"/>
      <c r="KWF109" s="163"/>
      <c r="KWG109" s="139"/>
      <c r="KWH109" s="143"/>
      <c r="KWI109" s="163"/>
      <c r="KWJ109" s="139"/>
      <c r="KWK109" s="143"/>
      <c r="KWL109" s="163"/>
      <c r="KWM109" s="139"/>
      <c r="KWN109" s="143"/>
      <c r="KWO109" s="163"/>
      <c r="KWP109" s="139"/>
      <c r="KWQ109" s="143"/>
      <c r="KWR109" s="163"/>
      <c r="KWS109" s="191"/>
      <c r="KWT109" s="164"/>
      <c r="KWU109" s="163"/>
      <c r="KWW109" s="165"/>
      <c r="KWY109" s="139"/>
      <c r="KXA109" s="190"/>
      <c r="KXB109" s="141"/>
      <c r="KXC109" s="139"/>
      <c r="KXD109" s="163"/>
      <c r="KXE109" s="163"/>
      <c r="KXF109" s="139"/>
      <c r="KXG109" s="143"/>
      <c r="KXH109" s="163"/>
      <c r="KXI109" s="139"/>
      <c r="KXJ109" s="143"/>
      <c r="KXK109" s="163"/>
      <c r="KXL109" s="139"/>
      <c r="KXM109" s="143"/>
      <c r="KXN109" s="163"/>
      <c r="KXO109" s="139"/>
      <c r="KXP109" s="143"/>
      <c r="KXQ109" s="163"/>
      <c r="KXR109" s="191"/>
      <c r="KXS109" s="164"/>
      <c r="KXT109" s="163"/>
      <c r="KXV109" s="165"/>
      <c r="KXX109" s="139"/>
      <c r="KXZ109" s="190"/>
      <c r="KYA109" s="141"/>
      <c r="KYB109" s="139"/>
      <c r="KYC109" s="163"/>
      <c r="KYD109" s="163"/>
      <c r="KYE109" s="139"/>
      <c r="KYF109" s="143"/>
      <c r="KYG109" s="163"/>
      <c r="KYH109" s="139"/>
      <c r="KYI109" s="143"/>
      <c r="KYJ109" s="163"/>
      <c r="KYK109" s="139"/>
      <c r="KYL109" s="143"/>
      <c r="KYM109" s="163"/>
      <c r="KYN109" s="139"/>
      <c r="KYO109" s="143"/>
      <c r="KYP109" s="163"/>
      <c r="KYQ109" s="191"/>
      <c r="KYR109" s="164"/>
      <c r="KYS109" s="163"/>
      <c r="KYU109" s="165"/>
      <c r="KYW109" s="139"/>
      <c r="KYY109" s="190"/>
      <c r="KYZ109" s="141"/>
      <c r="KZA109" s="139"/>
      <c r="KZB109" s="163"/>
      <c r="KZC109" s="163"/>
      <c r="KZD109" s="139"/>
      <c r="KZE109" s="143"/>
      <c r="KZF109" s="163"/>
      <c r="KZG109" s="139"/>
      <c r="KZH109" s="143"/>
      <c r="KZI109" s="163"/>
      <c r="KZJ109" s="139"/>
      <c r="KZK109" s="143"/>
      <c r="KZL109" s="163"/>
      <c r="KZM109" s="139"/>
      <c r="KZN109" s="143"/>
      <c r="KZO109" s="163"/>
      <c r="KZP109" s="191"/>
      <c r="KZQ109" s="164"/>
      <c r="KZR109" s="163"/>
      <c r="KZT109" s="165"/>
      <c r="KZV109" s="139"/>
      <c r="KZX109" s="190"/>
      <c r="KZY109" s="141"/>
      <c r="KZZ109" s="139"/>
      <c r="LAA109" s="163"/>
      <c r="LAB109" s="163"/>
      <c r="LAC109" s="139"/>
      <c r="LAD109" s="143"/>
      <c r="LAE109" s="163"/>
      <c r="LAF109" s="139"/>
      <c r="LAG109" s="143"/>
      <c r="LAH109" s="163"/>
      <c r="LAI109" s="139"/>
      <c r="LAJ109" s="143"/>
      <c r="LAK109" s="163"/>
      <c r="LAL109" s="139"/>
      <c r="LAM109" s="143"/>
      <c r="LAN109" s="163"/>
      <c r="LAO109" s="191"/>
      <c r="LAP109" s="164"/>
      <c r="LAQ109" s="163"/>
      <c r="LAS109" s="165"/>
      <c r="LAU109" s="139"/>
      <c r="LAW109" s="190"/>
      <c r="LAX109" s="141"/>
      <c r="LAY109" s="139"/>
      <c r="LAZ109" s="163"/>
      <c r="LBA109" s="163"/>
      <c r="LBB109" s="139"/>
      <c r="LBC109" s="143"/>
      <c r="LBD109" s="163"/>
      <c r="LBE109" s="139"/>
      <c r="LBF109" s="143"/>
      <c r="LBG109" s="163"/>
      <c r="LBH109" s="139"/>
      <c r="LBI109" s="143"/>
      <c r="LBJ109" s="163"/>
      <c r="LBK109" s="139"/>
      <c r="LBL109" s="143"/>
      <c r="LBM109" s="163"/>
      <c r="LBN109" s="191"/>
      <c r="LBO109" s="164"/>
      <c r="LBP109" s="163"/>
      <c r="LBR109" s="165"/>
      <c r="LBT109" s="139"/>
      <c r="LBV109" s="190"/>
      <c r="LBW109" s="141"/>
      <c r="LBX109" s="139"/>
      <c r="LBY109" s="163"/>
      <c r="LBZ109" s="163"/>
      <c r="LCA109" s="139"/>
      <c r="LCB109" s="143"/>
      <c r="LCC109" s="163"/>
      <c r="LCD109" s="139"/>
      <c r="LCE109" s="143"/>
      <c r="LCF109" s="163"/>
      <c r="LCG109" s="139"/>
      <c r="LCH109" s="143"/>
      <c r="LCI109" s="163"/>
      <c r="LCJ109" s="139"/>
      <c r="LCK109" s="143"/>
      <c r="LCL109" s="163"/>
      <c r="LCM109" s="191"/>
      <c r="LCN109" s="164"/>
      <c r="LCO109" s="163"/>
      <c r="LCQ109" s="165"/>
      <c r="LCS109" s="139"/>
      <c r="LCU109" s="190"/>
      <c r="LCV109" s="141"/>
      <c r="LCW109" s="139"/>
      <c r="LCX109" s="163"/>
      <c r="LCY109" s="163"/>
      <c r="LCZ109" s="139"/>
      <c r="LDA109" s="143"/>
      <c r="LDB109" s="163"/>
      <c r="LDC109" s="139"/>
      <c r="LDD109" s="143"/>
      <c r="LDE109" s="163"/>
      <c r="LDF109" s="139"/>
      <c r="LDG109" s="143"/>
      <c r="LDH109" s="163"/>
      <c r="LDI109" s="139"/>
      <c r="LDJ109" s="143"/>
      <c r="LDK109" s="163"/>
      <c r="LDL109" s="191"/>
      <c r="LDM109" s="164"/>
      <c r="LDN109" s="163"/>
      <c r="LDP109" s="165"/>
      <c r="LDR109" s="139"/>
      <c r="LDT109" s="190"/>
      <c r="LDU109" s="141"/>
      <c r="LDV109" s="139"/>
      <c r="LDW109" s="163"/>
      <c r="LDX109" s="163"/>
      <c r="LDY109" s="139"/>
      <c r="LDZ109" s="143"/>
      <c r="LEA109" s="163"/>
      <c r="LEB109" s="139"/>
      <c r="LEC109" s="143"/>
      <c r="LED109" s="163"/>
      <c r="LEE109" s="139"/>
      <c r="LEF109" s="143"/>
      <c r="LEG109" s="163"/>
      <c r="LEH109" s="139"/>
      <c r="LEI109" s="143"/>
      <c r="LEJ109" s="163"/>
      <c r="LEK109" s="191"/>
      <c r="LEL109" s="164"/>
      <c r="LEM109" s="163"/>
      <c r="LEO109" s="165"/>
      <c r="LEQ109" s="139"/>
      <c r="LES109" s="190"/>
      <c r="LET109" s="141"/>
      <c r="LEU109" s="139"/>
      <c r="LEV109" s="163"/>
      <c r="LEW109" s="163"/>
      <c r="LEX109" s="139"/>
      <c r="LEY109" s="143"/>
      <c r="LEZ109" s="163"/>
      <c r="LFA109" s="139"/>
      <c r="LFB109" s="143"/>
      <c r="LFC109" s="163"/>
      <c r="LFD109" s="139"/>
      <c r="LFE109" s="143"/>
      <c r="LFF109" s="163"/>
      <c r="LFG109" s="139"/>
      <c r="LFH109" s="143"/>
      <c r="LFI109" s="163"/>
      <c r="LFJ109" s="191"/>
      <c r="LFK109" s="164"/>
      <c r="LFL109" s="163"/>
      <c r="LFN109" s="165"/>
      <c r="LFP109" s="139"/>
      <c r="LFR109" s="190"/>
      <c r="LFS109" s="141"/>
      <c r="LFT109" s="139"/>
      <c r="LFU109" s="163"/>
      <c r="LFV109" s="163"/>
      <c r="LFW109" s="139"/>
      <c r="LFX109" s="143"/>
      <c r="LFY109" s="163"/>
      <c r="LFZ109" s="139"/>
      <c r="LGA109" s="143"/>
      <c r="LGB109" s="163"/>
      <c r="LGC109" s="139"/>
      <c r="LGD109" s="143"/>
      <c r="LGE109" s="163"/>
      <c r="LGF109" s="139"/>
      <c r="LGG109" s="143"/>
      <c r="LGH109" s="163"/>
      <c r="LGI109" s="191"/>
      <c r="LGJ109" s="164"/>
      <c r="LGK109" s="163"/>
      <c r="LGM109" s="165"/>
      <c r="LGO109" s="139"/>
      <c r="LGQ109" s="190"/>
      <c r="LGR109" s="141"/>
      <c r="LGS109" s="139"/>
      <c r="LGT109" s="163"/>
      <c r="LGU109" s="163"/>
      <c r="LGV109" s="139"/>
      <c r="LGW109" s="143"/>
      <c r="LGX109" s="163"/>
      <c r="LGY109" s="139"/>
      <c r="LGZ109" s="143"/>
      <c r="LHA109" s="163"/>
      <c r="LHB109" s="139"/>
      <c r="LHC109" s="143"/>
      <c r="LHD109" s="163"/>
      <c r="LHE109" s="139"/>
      <c r="LHF109" s="143"/>
      <c r="LHG109" s="163"/>
      <c r="LHH109" s="191"/>
      <c r="LHI109" s="164"/>
      <c r="LHJ109" s="163"/>
      <c r="LHL109" s="165"/>
      <c r="LHN109" s="139"/>
      <c r="LHP109" s="190"/>
      <c r="LHQ109" s="141"/>
      <c r="LHR109" s="139"/>
      <c r="LHS109" s="163"/>
      <c r="LHT109" s="163"/>
      <c r="LHU109" s="139"/>
      <c r="LHV109" s="143"/>
      <c r="LHW109" s="163"/>
      <c r="LHX109" s="139"/>
      <c r="LHY109" s="143"/>
      <c r="LHZ109" s="163"/>
      <c r="LIA109" s="139"/>
      <c r="LIB109" s="143"/>
      <c r="LIC109" s="163"/>
      <c r="LID109" s="139"/>
      <c r="LIE109" s="143"/>
      <c r="LIF109" s="163"/>
      <c r="LIG109" s="191"/>
      <c r="LIH109" s="164"/>
      <c r="LII109" s="163"/>
      <c r="LIK109" s="165"/>
      <c r="LIM109" s="139"/>
      <c r="LIO109" s="190"/>
      <c r="LIP109" s="141"/>
      <c r="LIQ109" s="139"/>
      <c r="LIR109" s="163"/>
      <c r="LIS109" s="163"/>
      <c r="LIT109" s="139"/>
      <c r="LIU109" s="143"/>
      <c r="LIV109" s="163"/>
      <c r="LIW109" s="139"/>
      <c r="LIX109" s="143"/>
      <c r="LIY109" s="163"/>
      <c r="LIZ109" s="139"/>
      <c r="LJA109" s="143"/>
      <c r="LJB109" s="163"/>
      <c r="LJC109" s="139"/>
      <c r="LJD109" s="143"/>
      <c r="LJE109" s="163"/>
      <c r="LJF109" s="191"/>
      <c r="LJG109" s="164"/>
      <c r="LJH109" s="163"/>
      <c r="LJJ109" s="165"/>
      <c r="LJL109" s="139"/>
      <c r="LJN109" s="190"/>
      <c r="LJO109" s="141"/>
      <c r="LJP109" s="139"/>
      <c r="LJQ109" s="163"/>
      <c r="LJR109" s="163"/>
      <c r="LJS109" s="139"/>
      <c r="LJT109" s="143"/>
      <c r="LJU109" s="163"/>
      <c r="LJV109" s="139"/>
      <c r="LJW109" s="143"/>
      <c r="LJX109" s="163"/>
      <c r="LJY109" s="139"/>
      <c r="LJZ109" s="143"/>
      <c r="LKA109" s="163"/>
      <c r="LKB109" s="139"/>
      <c r="LKC109" s="143"/>
      <c r="LKD109" s="163"/>
      <c r="LKE109" s="191"/>
      <c r="LKF109" s="164"/>
      <c r="LKG109" s="163"/>
      <c r="LKI109" s="165"/>
      <c r="LKK109" s="139"/>
      <c r="LKM109" s="190"/>
      <c r="LKN109" s="141"/>
      <c r="LKO109" s="139"/>
      <c r="LKP109" s="163"/>
      <c r="LKQ109" s="163"/>
      <c r="LKR109" s="139"/>
      <c r="LKS109" s="143"/>
      <c r="LKT109" s="163"/>
      <c r="LKU109" s="139"/>
      <c r="LKV109" s="143"/>
      <c r="LKW109" s="163"/>
      <c r="LKX109" s="139"/>
      <c r="LKY109" s="143"/>
      <c r="LKZ109" s="163"/>
      <c r="LLA109" s="139"/>
      <c r="LLB109" s="143"/>
      <c r="LLC109" s="163"/>
      <c r="LLD109" s="191"/>
      <c r="LLE109" s="164"/>
      <c r="LLF109" s="163"/>
      <c r="LLH109" s="165"/>
      <c r="LLJ109" s="139"/>
      <c r="LLL109" s="190"/>
      <c r="LLM109" s="141"/>
      <c r="LLN109" s="139"/>
      <c r="LLO109" s="163"/>
      <c r="LLP109" s="163"/>
      <c r="LLQ109" s="139"/>
      <c r="LLR109" s="143"/>
      <c r="LLS109" s="163"/>
      <c r="LLT109" s="139"/>
      <c r="LLU109" s="143"/>
      <c r="LLV109" s="163"/>
      <c r="LLW109" s="139"/>
      <c r="LLX109" s="143"/>
      <c r="LLY109" s="163"/>
      <c r="LLZ109" s="139"/>
      <c r="LMA109" s="143"/>
      <c r="LMB109" s="163"/>
      <c r="LMC109" s="191"/>
      <c r="LMD109" s="164"/>
      <c r="LME109" s="163"/>
      <c r="LMG109" s="165"/>
      <c r="LMI109" s="139"/>
      <c r="LMK109" s="190"/>
      <c r="LML109" s="141"/>
      <c r="LMM109" s="139"/>
      <c r="LMN109" s="163"/>
      <c r="LMO109" s="163"/>
      <c r="LMP109" s="139"/>
      <c r="LMQ109" s="143"/>
      <c r="LMR109" s="163"/>
      <c r="LMS109" s="139"/>
      <c r="LMT109" s="143"/>
      <c r="LMU109" s="163"/>
      <c r="LMV109" s="139"/>
      <c r="LMW109" s="143"/>
      <c r="LMX109" s="163"/>
      <c r="LMY109" s="139"/>
      <c r="LMZ109" s="143"/>
      <c r="LNA109" s="163"/>
      <c r="LNB109" s="191"/>
      <c r="LNC109" s="164"/>
      <c r="LND109" s="163"/>
      <c r="LNF109" s="165"/>
      <c r="LNH109" s="139"/>
      <c r="LNJ109" s="190"/>
      <c r="LNK109" s="141"/>
      <c r="LNL109" s="139"/>
      <c r="LNM109" s="163"/>
      <c r="LNN109" s="163"/>
      <c r="LNO109" s="139"/>
      <c r="LNP109" s="143"/>
      <c r="LNQ109" s="163"/>
      <c r="LNR109" s="139"/>
      <c r="LNS109" s="143"/>
      <c r="LNT109" s="163"/>
      <c r="LNU109" s="139"/>
      <c r="LNV109" s="143"/>
      <c r="LNW109" s="163"/>
      <c r="LNX109" s="139"/>
      <c r="LNY109" s="143"/>
      <c r="LNZ109" s="163"/>
      <c r="LOA109" s="191"/>
      <c r="LOB109" s="164"/>
      <c r="LOC109" s="163"/>
      <c r="LOE109" s="165"/>
      <c r="LOG109" s="139"/>
      <c r="LOI109" s="190"/>
      <c r="LOJ109" s="141"/>
      <c r="LOK109" s="139"/>
      <c r="LOL109" s="163"/>
      <c r="LOM109" s="163"/>
      <c r="LON109" s="139"/>
      <c r="LOO109" s="143"/>
      <c r="LOP109" s="163"/>
      <c r="LOQ109" s="139"/>
      <c r="LOR109" s="143"/>
      <c r="LOS109" s="163"/>
      <c r="LOT109" s="139"/>
      <c r="LOU109" s="143"/>
      <c r="LOV109" s="163"/>
      <c r="LOW109" s="139"/>
      <c r="LOX109" s="143"/>
      <c r="LOY109" s="163"/>
      <c r="LOZ109" s="191"/>
      <c r="LPA109" s="164"/>
      <c r="LPB109" s="163"/>
      <c r="LPD109" s="165"/>
      <c r="LPF109" s="139"/>
      <c r="LPH109" s="190"/>
      <c r="LPI109" s="141"/>
      <c r="LPJ109" s="139"/>
      <c r="LPK109" s="163"/>
      <c r="LPL109" s="163"/>
      <c r="LPM109" s="139"/>
      <c r="LPN109" s="143"/>
      <c r="LPO109" s="163"/>
      <c r="LPP109" s="139"/>
      <c r="LPQ109" s="143"/>
      <c r="LPR109" s="163"/>
      <c r="LPS109" s="139"/>
      <c r="LPT109" s="143"/>
      <c r="LPU109" s="163"/>
      <c r="LPV109" s="139"/>
      <c r="LPW109" s="143"/>
      <c r="LPX109" s="163"/>
      <c r="LPY109" s="191"/>
      <c r="LPZ109" s="164"/>
      <c r="LQA109" s="163"/>
      <c r="LQC109" s="165"/>
      <c r="LQE109" s="139"/>
      <c r="LQG109" s="190"/>
      <c r="LQH109" s="141"/>
      <c r="LQI109" s="139"/>
      <c r="LQJ109" s="163"/>
      <c r="LQK109" s="163"/>
      <c r="LQL109" s="139"/>
      <c r="LQM109" s="143"/>
      <c r="LQN109" s="163"/>
      <c r="LQO109" s="139"/>
      <c r="LQP109" s="143"/>
      <c r="LQQ109" s="163"/>
      <c r="LQR109" s="139"/>
      <c r="LQS109" s="143"/>
      <c r="LQT109" s="163"/>
      <c r="LQU109" s="139"/>
      <c r="LQV109" s="143"/>
      <c r="LQW109" s="163"/>
      <c r="LQX109" s="191"/>
      <c r="LQY109" s="164"/>
      <c r="LQZ109" s="163"/>
      <c r="LRB109" s="165"/>
      <c r="LRD109" s="139"/>
      <c r="LRF109" s="190"/>
      <c r="LRG109" s="141"/>
      <c r="LRH109" s="139"/>
      <c r="LRI109" s="163"/>
      <c r="LRJ109" s="163"/>
      <c r="LRK109" s="139"/>
      <c r="LRL109" s="143"/>
      <c r="LRM109" s="163"/>
      <c r="LRN109" s="139"/>
      <c r="LRO109" s="143"/>
      <c r="LRP109" s="163"/>
      <c r="LRQ109" s="139"/>
      <c r="LRR109" s="143"/>
      <c r="LRS109" s="163"/>
      <c r="LRT109" s="139"/>
      <c r="LRU109" s="143"/>
      <c r="LRV109" s="163"/>
      <c r="LRW109" s="191"/>
      <c r="LRX109" s="164"/>
      <c r="LRY109" s="163"/>
      <c r="LSA109" s="165"/>
      <c r="LSC109" s="139"/>
      <c r="LSE109" s="190"/>
      <c r="LSF109" s="141"/>
      <c r="LSG109" s="139"/>
      <c r="LSH109" s="163"/>
      <c r="LSI109" s="163"/>
      <c r="LSJ109" s="139"/>
      <c r="LSK109" s="143"/>
      <c r="LSL109" s="163"/>
      <c r="LSM109" s="139"/>
      <c r="LSN109" s="143"/>
      <c r="LSO109" s="163"/>
      <c r="LSP109" s="139"/>
      <c r="LSQ109" s="143"/>
      <c r="LSR109" s="163"/>
      <c r="LSS109" s="139"/>
      <c r="LST109" s="143"/>
      <c r="LSU109" s="163"/>
      <c r="LSV109" s="191"/>
      <c r="LSW109" s="164"/>
      <c r="LSX109" s="163"/>
      <c r="LSZ109" s="165"/>
      <c r="LTB109" s="139"/>
      <c r="LTD109" s="190"/>
      <c r="LTE109" s="141"/>
      <c r="LTF109" s="139"/>
      <c r="LTG109" s="163"/>
      <c r="LTH109" s="163"/>
      <c r="LTI109" s="139"/>
      <c r="LTJ109" s="143"/>
      <c r="LTK109" s="163"/>
      <c r="LTL109" s="139"/>
      <c r="LTM109" s="143"/>
      <c r="LTN109" s="163"/>
      <c r="LTO109" s="139"/>
      <c r="LTP109" s="143"/>
      <c r="LTQ109" s="163"/>
      <c r="LTR109" s="139"/>
      <c r="LTS109" s="143"/>
      <c r="LTT109" s="163"/>
      <c r="LTU109" s="191"/>
      <c r="LTV109" s="164"/>
      <c r="LTW109" s="163"/>
      <c r="LTY109" s="165"/>
      <c r="LUA109" s="139"/>
      <c r="LUC109" s="190"/>
      <c r="LUD109" s="141"/>
      <c r="LUE109" s="139"/>
      <c r="LUF109" s="163"/>
      <c r="LUG109" s="163"/>
      <c r="LUH109" s="139"/>
      <c r="LUI109" s="143"/>
      <c r="LUJ109" s="163"/>
      <c r="LUK109" s="139"/>
      <c r="LUL109" s="143"/>
      <c r="LUM109" s="163"/>
      <c r="LUN109" s="139"/>
      <c r="LUO109" s="143"/>
      <c r="LUP109" s="163"/>
      <c r="LUQ109" s="139"/>
      <c r="LUR109" s="143"/>
      <c r="LUS109" s="163"/>
      <c r="LUT109" s="191"/>
      <c r="LUU109" s="164"/>
      <c r="LUV109" s="163"/>
      <c r="LUX109" s="165"/>
      <c r="LUZ109" s="139"/>
      <c r="LVB109" s="190"/>
      <c r="LVC109" s="141"/>
      <c r="LVD109" s="139"/>
      <c r="LVE109" s="163"/>
      <c r="LVF109" s="163"/>
      <c r="LVG109" s="139"/>
      <c r="LVH109" s="143"/>
      <c r="LVI109" s="163"/>
      <c r="LVJ109" s="139"/>
      <c r="LVK109" s="143"/>
      <c r="LVL109" s="163"/>
      <c r="LVM109" s="139"/>
      <c r="LVN109" s="143"/>
      <c r="LVO109" s="163"/>
      <c r="LVP109" s="139"/>
      <c r="LVQ109" s="143"/>
      <c r="LVR109" s="163"/>
      <c r="LVS109" s="191"/>
      <c r="LVT109" s="164"/>
      <c r="LVU109" s="163"/>
      <c r="LVW109" s="165"/>
      <c r="LVY109" s="139"/>
      <c r="LWA109" s="190"/>
      <c r="LWB109" s="141"/>
      <c r="LWC109" s="139"/>
      <c r="LWD109" s="163"/>
      <c r="LWE109" s="163"/>
      <c r="LWF109" s="139"/>
      <c r="LWG109" s="143"/>
      <c r="LWH109" s="163"/>
      <c r="LWI109" s="139"/>
      <c r="LWJ109" s="143"/>
      <c r="LWK109" s="163"/>
      <c r="LWL109" s="139"/>
      <c r="LWM109" s="143"/>
      <c r="LWN109" s="163"/>
      <c r="LWO109" s="139"/>
      <c r="LWP109" s="143"/>
      <c r="LWQ109" s="163"/>
      <c r="LWR109" s="191"/>
      <c r="LWS109" s="164"/>
      <c r="LWT109" s="163"/>
      <c r="LWV109" s="165"/>
      <c r="LWX109" s="139"/>
      <c r="LWZ109" s="190"/>
      <c r="LXA109" s="141"/>
      <c r="LXB109" s="139"/>
      <c r="LXC109" s="163"/>
      <c r="LXD109" s="163"/>
      <c r="LXE109" s="139"/>
      <c r="LXF109" s="143"/>
      <c r="LXG109" s="163"/>
      <c r="LXH109" s="139"/>
      <c r="LXI109" s="143"/>
      <c r="LXJ109" s="163"/>
      <c r="LXK109" s="139"/>
      <c r="LXL109" s="143"/>
      <c r="LXM109" s="163"/>
      <c r="LXN109" s="139"/>
      <c r="LXO109" s="143"/>
      <c r="LXP109" s="163"/>
      <c r="LXQ109" s="191"/>
      <c r="LXR109" s="164"/>
      <c r="LXS109" s="163"/>
      <c r="LXU109" s="165"/>
      <c r="LXW109" s="139"/>
      <c r="LXY109" s="190"/>
      <c r="LXZ109" s="141"/>
      <c r="LYA109" s="139"/>
      <c r="LYB109" s="163"/>
      <c r="LYC109" s="163"/>
      <c r="LYD109" s="139"/>
      <c r="LYE109" s="143"/>
      <c r="LYF109" s="163"/>
      <c r="LYG109" s="139"/>
      <c r="LYH109" s="143"/>
      <c r="LYI109" s="163"/>
      <c r="LYJ109" s="139"/>
      <c r="LYK109" s="143"/>
      <c r="LYL109" s="163"/>
      <c r="LYM109" s="139"/>
      <c r="LYN109" s="143"/>
      <c r="LYO109" s="163"/>
      <c r="LYP109" s="191"/>
      <c r="LYQ109" s="164"/>
      <c r="LYR109" s="163"/>
      <c r="LYT109" s="165"/>
      <c r="LYV109" s="139"/>
      <c r="LYX109" s="190"/>
      <c r="LYY109" s="141"/>
      <c r="LYZ109" s="139"/>
      <c r="LZA109" s="163"/>
      <c r="LZB109" s="163"/>
      <c r="LZC109" s="139"/>
      <c r="LZD109" s="143"/>
      <c r="LZE109" s="163"/>
      <c r="LZF109" s="139"/>
      <c r="LZG109" s="143"/>
      <c r="LZH109" s="163"/>
      <c r="LZI109" s="139"/>
      <c r="LZJ109" s="143"/>
      <c r="LZK109" s="163"/>
      <c r="LZL109" s="139"/>
      <c r="LZM109" s="143"/>
      <c r="LZN109" s="163"/>
      <c r="LZO109" s="191"/>
      <c r="LZP109" s="164"/>
      <c r="LZQ109" s="163"/>
      <c r="LZS109" s="165"/>
      <c r="LZU109" s="139"/>
      <c r="LZW109" s="190"/>
      <c r="LZX109" s="141"/>
      <c r="LZY109" s="139"/>
      <c r="LZZ109" s="163"/>
      <c r="MAA109" s="163"/>
      <c r="MAB109" s="139"/>
      <c r="MAC109" s="143"/>
      <c r="MAD109" s="163"/>
      <c r="MAE109" s="139"/>
      <c r="MAF109" s="143"/>
      <c r="MAG109" s="163"/>
      <c r="MAH109" s="139"/>
      <c r="MAI109" s="143"/>
      <c r="MAJ109" s="163"/>
      <c r="MAK109" s="139"/>
      <c r="MAL109" s="143"/>
      <c r="MAM109" s="163"/>
      <c r="MAN109" s="191"/>
      <c r="MAO109" s="164"/>
      <c r="MAP109" s="163"/>
      <c r="MAR109" s="165"/>
      <c r="MAT109" s="139"/>
      <c r="MAV109" s="190"/>
      <c r="MAW109" s="141"/>
      <c r="MAX109" s="139"/>
      <c r="MAY109" s="163"/>
      <c r="MAZ109" s="163"/>
      <c r="MBA109" s="139"/>
      <c r="MBB109" s="143"/>
      <c r="MBC109" s="163"/>
      <c r="MBD109" s="139"/>
      <c r="MBE109" s="143"/>
      <c r="MBF109" s="163"/>
      <c r="MBG109" s="139"/>
      <c r="MBH109" s="143"/>
      <c r="MBI109" s="163"/>
      <c r="MBJ109" s="139"/>
      <c r="MBK109" s="143"/>
      <c r="MBL109" s="163"/>
      <c r="MBM109" s="191"/>
      <c r="MBN109" s="164"/>
      <c r="MBO109" s="163"/>
      <c r="MBQ109" s="165"/>
      <c r="MBS109" s="139"/>
      <c r="MBU109" s="190"/>
      <c r="MBV109" s="141"/>
      <c r="MBW109" s="139"/>
      <c r="MBX109" s="163"/>
      <c r="MBY109" s="163"/>
      <c r="MBZ109" s="139"/>
      <c r="MCA109" s="143"/>
      <c r="MCB109" s="163"/>
      <c r="MCC109" s="139"/>
      <c r="MCD109" s="143"/>
      <c r="MCE109" s="163"/>
      <c r="MCF109" s="139"/>
      <c r="MCG109" s="143"/>
      <c r="MCH109" s="163"/>
      <c r="MCI109" s="139"/>
      <c r="MCJ109" s="143"/>
      <c r="MCK109" s="163"/>
      <c r="MCL109" s="191"/>
      <c r="MCM109" s="164"/>
      <c r="MCN109" s="163"/>
      <c r="MCP109" s="165"/>
      <c r="MCR109" s="139"/>
      <c r="MCT109" s="190"/>
      <c r="MCU109" s="141"/>
      <c r="MCV109" s="139"/>
      <c r="MCW109" s="163"/>
      <c r="MCX109" s="163"/>
      <c r="MCY109" s="139"/>
      <c r="MCZ109" s="143"/>
      <c r="MDA109" s="163"/>
      <c r="MDB109" s="139"/>
      <c r="MDC109" s="143"/>
      <c r="MDD109" s="163"/>
      <c r="MDE109" s="139"/>
      <c r="MDF109" s="143"/>
      <c r="MDG109" s="163"/>
      <c r="MDH109" s="139"/>
      <c r="MDI109" s="143"/>
      <c r="MDJ109" s="163"/>
      <c r="MDK109" s="191"/>
      <c r="MDL109" s="164"/>
      <c r="MDM109" s="163"/>
      <c r="MDO109" s="165"/>
      <c r="MDQ109" s="139"/>
      <c r="MDS109" s="190"/>
      <c r="MDT109" s="141"/>
      <c r="MDU109" s="139"/>
      <c r="MDV109" s="163"/>
      <c r="MDW109" s="163"/>
      <c r="MDX109" s="139"/>
      <c r="MDY109" s="143"/>
      <c r="MDZ109" s="163"/>
      <c r="MEA109" s="139"/>
      <c r="MEB109" s="143"/>
      <c r="MEC109" s="163"/>
      <c r="MED109" s="139"/>
      <c r="MEE109" s="143"/>
      <c r="MEF109" s="163"/>
      <c r="MEG109" s="139"/>
      <c r="MEH109" s="143"/>
      <c r="MEI109" s="163"/>
      <c r="MEJ109" s="191"/>
      <c r="MEK109" s="164"/>
      <c r="MEL109" s="163"/>
      <c r="MEN109" s="165"/>
      <c r="MEP109" s="139"/>
      <c r="MER109" s="190"/>
      <c r="MES109" s="141"/>
      <c r="MET109" s="139"/>
      <c r="MEU109" s="163"/>
      <c r="MEV109" s="163"/>
      <c r="MEW109" s="139"/>
      <c r="MEX109" s="143"/>
      <c r="MEY109" s="163"/>
      <c r="MEZ109" s="139"/>
      <c r="MFA109" s="143"/>
      <c r="MFB109" s="163"/>
      <c r="MFC109" s="139"/>
      <c r="MFD109" s="143"/>
      <c r="MFE109" s="163"/>
      <c r="MFF109" s="139"/>
      <c r="MFG109" s="143"/>
      <c r="MFH109" s="163"/>
      <c r="MFI109" s="191"/>
      <c r="MFJ109" s="164"/>
      <c r="MFK109" s="163"/>
      <c r="MFM109" s="165"/>
      <c r="MFO109" s="139"/>
      <c r="MFQ109" s="190"/>
      <c r="MFR109" s="141"/>
      <c r="MFS109" s="139"/>
      <c r="MFT109" s="163"/>
      <c r="MFU109" s="163"/>
      <c r="MFV109" s="139"/>
      <c r="MFW109" s="143"/>
      <c r="MFX109" s="163"/>
      <c r="MFY109" s="139"/>
      <c r="MFZ109" s="143"/>
      <c r="MGA109" s="163"/>
      <c r="MGB109" s="139"/>
      <c r="MGC109" s="143"/>
      <c r="MGD109" s="163"/>
      <c r="MGE109" s="139"/>
      <c r="MGF109" s="143"/>
      <c r="MGG109" s="163"/>
      <c r="MGH109" s="191"/>
      <c r="MGI109" s="164"/>
      <c r="MGJ109" s="163"/>
      <c r="MGL109" s="165"/>
      <c r="MGN109" s="139"/>
      <c r="MGP109" s="190"/>
      <c r="MGQ109" s="141"/>
      <c r="MGR109" s="139"/>
      <c r="MGS109" s="163"/>
      <c r="MGT109" s="163"/>
      <c r="MGU109" s="139"/>
      <c r="MGV109" s="143"/>
      <c r="MGW109" s="163"/>
      <c r="MGX109" s="139"/>
      <c r="MGY109" s="143"/>
      <c r="MGZ109" s="163"/>
      <c r="MHA109" s="139"/>
      <c r="MHB109" s="143"/>
      <c r="MHC109" s="163"/>
      <c r="MHD109" s="139"/>
      <c r="MHE109" s="143"/>
      <c r="MHF109" s="163"/>
      <c r="MHG109" s="191"/>
      <c r="MHH109" s="164"/>
      <c r="MHI109" s="163"/>
      <c r="MHK109" s="165"/>
      <c r="MHM109" s="139"/>
      <c r="MHO109" s="190"/>
      <c r="MHP109" s="141"/>
      <c r="MHQ109" s="139"/>
      <c r="MHR109" s="163"/>
      <c r="MHS109" s="163"/>
      <c r="MHT109" s="139"/>
      <c r="MHU109" s="143"/>
      <c r="MHV109" s="163"/>
      <c r="MHW109" s="139"/>
      <c r="MHX109" s="143"/>
      <c r="MHY109" s="163"/>
      <c r="MHZ109" s="139"/>
      <c r="MIA109" s="143"/>
      <c r="MIB109" s="163"/>
      <c r="MIC109" s="139"/>
      <c r="MID109" s="143"/>
      <c r="MIE109" s="163"/>
      <c r="MIF109" s="191"/>
      <c r="MIG109" s="164"/>
      <c r="MIH109" s="163"/>
      <c r="MIJ109" s="165"/>
      <c r="MIL109" s="139"/>
      <c r="MIN109" s="190"/>
      <c r="MIO109" s="141"/>
      <c r="MIP109" s="139"/>
      <c r="MIQ109" s="163"/>
      <c r="MIR109" s="163"/>
      <c r="MIS109" s="139"/>
      <c r="MIT109" s="143"/>
      <c r="MIU109" s="163"/>
      <c r="MIV109" s="139"/>
      <c r="MIW109" s="143"/>
      <c r="MIX109" s="163"/>
      <c r="MIY109" s="139"/>
      <c r="MIZ109" s="143"/>
      <c r="MJA109" s="163"/>
      <c r="MJB109" s="139"/>
      <c r="MJC109" s="143"/>
      <c r="MJD109" s="163"/>
      <c r="MJE109" s="191"/>
      <c r="MJF109" s="164"/>
      <c r="MJG109" s="163"/>
      <c r="MJI109" s="165"/>
      <c r="MJK109" s="139"/>
      <c r="MJM109" s="190"/>
      <c r="MJN109" s="141"/>
      <c r="MJO109" s="139"/>
      <c r="MJP109" s="163"/>
      <c r="MJQ109" s="163"/>
      <c r="MJR109" s="139"/>
      <c r="MJS109" s="143"/>
      <c r="MJT109" s="163"/>
      <c r="MJU109" s="139"/>
      <c r="MJV109" s="143"/>
      <c r="MJW109" s="163"/>
      <c r="MJX109" s="139"/>
      <c r="MJY109" s="143"/>
      <c r="MJZ109" s="163"/>
      <c r="MKA109" s="139"/>
      <c r="MKB109" s="143"/>
      <c r="MKC109" s="163"/>
      <c r="MKD109" s="191"/>
      <c r="MKE109" s="164"/>
      <c r="MKF109" s="163"/>
      <c r="MKH109" s="165"/>
      <c r="MKJ109" s="139"/>
      <c r="MKL109" s="190"/>
      <c r="MKM109" s="141"/>
      <c r="MKN109" s="139"/>
      <c r="MKO109" s="163"/>
      <c r="MKP109" s="163"/>
      <c r="MKQ109" s="139"/>
      <c r="MKR109" s="143"/>
      <c r="MKS109" s="163"/>
      <c r="MKT109" s="139"/>
      <c r="MKU109" s="143"/>
      <c r="MKV109" s="163"/>
      <c r="MKW109" s="139"/>
      <c r="MKX109" s="143"/>
      <c r="MKY109" s="163"/>
      <c r="MKZ109" s="139"/>
      <c r="MLA109" s="143"/>
      <c r="MLB109" s="163"/>
      <c r="MLC109" s="191"/>
      <c r="MLD109" s="164"/>
      <c r="MLE109" s="163"/>
      <c r="MLG109" s="165"/>
      <c r="MLI109" s="139"/>
      <c r="MLK109" s="190"/>
      <c r="MLL109" s="141"/>
      <c r="MLM109" s="139"/>
      <c r="MLN109" s="163"/>
      <c r="MLO109" s="163"/>
      <c r="MLP109" s="139"/>
      <c r="MLQ109" s="143"/>
      <c r="MLR109" s="163"/>
      <c r="MLS109" s="139"/>
      <c r="MLT109" s="143"/>
      <c r="MLU109" s="163"/>
      <c r="MLV109" s="139"/>
      <c r="MLW109" s="143"/>
      <c r="MLX109" s="163"/>
      <c r="MLY109" s="139"/>
      <c r="MLZ109" s="143"/>
      <c r="MMA109" s="163"/>
      <c r="MMB109" s="191"/>
      <c r="MMC109" s="164"/>
      <c r="MMD109" s="163"/>
      <c r="MMF109" s="165"/>
      <c r="MMH109" s="139"/>
      <c r="MMJ109" s="190"/>
      <c r="MMK109" s="141"/>
      <c r="MML109" s="139"/>
      <c r="MMM109" s="163"/>
      <c r="MMN109" s="163"/>
      <c r="MMO109" s="139"/>
      <c r="MMP109" s="143"/>
      <c r="MMQ109" s="163"/>
      <c r="MMR109" s="139"/>
      <c r="MMS109" s="143"/>
      <c r="MMT109" s="163"/>
      <c r="MMU109" s="139"/>
      <c r="MMV109" s="143"/>
      <c r="MMW109" s="163"/>
      <c r="MMX109" s="139"/>
      <c r="MMY109" s="143"/>
      <c r="MMZ109" s="163"/>
      <c r="MNA109" s="191"/>
      <c r="MNB109" s="164"/>
      <c r="MNC109" s="163"/>
      <c r="MNE109" s="165"/>
      <c r="MNG109" s="139"/>
      <c r="MNI109" s="190"/>
      <c r="MNJ109" s="141"/>
      <c r="MNK109" s="139"/>
      <c r="MNL109" s="163"/>
      <c r="MNM109" s="163"/>
      <c r="MNN109" s="139"/>
      <c r="MNO109" s="143"/>
      <c r="MNP109" s="163"/>
      <c r="MNQ109" s="139"/>
      <c r="MNR109" s="143"/>
      <c r="MNS109" s="163"/>
      <c r="MNT109" s="139"/>
      <c r="MNU109" s="143"/>
      <c r="MNV109" s="163"/>
      <c r="MNW109" s="139"/>
      <c r="MNX109" s="143"/>
      <c r="MNY109" s="163"/>
      <c r="MNZ109" s="191"/>
      <c r="MOA109" s="164"/>
      <c r="MOB109" s="163"/>
      <c r="MOD109" s="165"/>
      <c r="MOF109" s="139"/>
      <c r="MOH109" s="190"/>
      <c r="MOI109" s="141"/>
      <c r="MOJ109" s="139"/>
      <c r="MOK109" s="163"/>
      <c r="MOL109" s="163"/>
      <c r="MOM109" s="139"/>
      <c r="MON109" s="143"/>
      <c r="MOO109" s="163"/>
      <c r="MOP109" s="139"/>
      <c r="MOQ109" s="143"/>
      <c r="MOR109" s="163"/>
      <c r="MOS109" s="139"/>
      <c r="MOT109" s="143"/>
      <c r="MOU109" s="163"/>
      <c r="MOV109" s="139"/>
      <c r="MOW109" s="143"/>
      <c r="MOX109" s="163"/>
      <c r="MOY109" s="191"/>
      <c r="MOZ109" s="164"/>
      <c r="MPA109" s="163"/>
      <c r="MPC109" s="165"/>
      <c r="MPE109" s="139"/>
      <c r="MPG109" s="190"/>
      <c r="MPH109" s="141"/>
      <c r="MPI109" s="139"/>
      <c r="MPJ109" s="163"/>
      <c r="MPK109" s="163"/>
      <c r="MPL109" s="139"/>
      <c r="MPM109" s="143"/>
      <c r="MPN109" s="163"/>
      <c r="MPO109" s="139"/>
      <c r="MPP109" s="143"/>
      <c r="MPQ109" s="163"/>
      <c r="MPR109" s="139"/>
      <c r="MPS109" s="143"/>
      <c r="MPT109" s="163"/>
      <c r="MPU109" s="139"/>
      <c r="MPV109" s="143"/>
      <c r="MPW109" s="163"/>
      <c r="MPX109" s="191"/>
      <c r="MPY109" s="164"/>
      <c r="MPZ109" s="163"/>
      <c r="MQB109" s="165"/>
      <c r="MQD109" s="139"/>
      <c r="MQF109" s="190"/>
      <c r="MQG109" s="141"/>
      <c r="MQH109" s="139"/>
      <c r="MQI109" s="163"/>
      <c r="MQJ109" s="163"/>
      <c r="MQK109" s="139"/>
      <c r="MQL109" s="143"/>
      <c r="MQM109" s="163"/>
      <c r="MQN109" s="139"/>
      <c r="MQO109" s="143"/>
      <c r="MQP109" s="163"/>
      <c r="MQQ109" s="139"/>
      <c r="MQR109" s="143"/>
      <c r="MQS109" s="163"/>
      <c r="MQT109" s="139"/>
      <c r="MQU109" s="143"/>
      <c r="MQV109" s="163"/>
      <c r="MQW109" s="191"/>
      <c r="MQX109" s="164"/>
      <c r="MQY109" s="163"/>
      <c r="MRA109" s="165"/>
      <c r="MRC109" s="139"/>
      <c r="MRE109" s="190"/>
      <c r="MRF109" s="141"/>
      <c r="MRG109" s="139"/>
      <c r="MRH109" s="163"/>
      <c r="MRI109" s="163"/>
      <c r="MRJ109" s="139"/>
      <c r="MRK109" s="143"/>
      <c r="MRL109" s="163"/>
      <c r="MRM109" s="139"/>
      <c r="MRN109" s="143"/>
      <c r="MRO109" s="163"/>
      <c r="MRP109" s="139"/>
      <c r="MRQ109" s="143"/>
      <c r="MRR109" s="163"/>
      <c r="MRS109" s="139"/>
      <c r="MRT109" s="143"/>
      <c r="MRU109" s="163"/>
      <c r="MRV109" s="191"/>
      <c r="MRW109" s="164"/>
      <c r="MRX109" s="163"/>
      <c r="MRZ109" s="165"/>
      <c r="MSB109" s="139"/>
      <c r="MSD109" s="190"/>
      <c r="MSE109" s="141"/>
      <c r="MSF109" s="139"/>
      <c r="MSG109" s="163"/>
      <c r="MSH109" s="163"/>
      <c r="MSI109" s="139"/>
      <c r="MSJ109" s="143"/>
      <c r="MSK109" s="163"/>
      <c r="MSL109" s="139"/>
      <c r="MSM109" s="143"/>
      <c r="MSN109" s="163"/>
      <c r="MSO109" s="139"/>
      <c r="MSP109" s="143"/>
      <c r="MSQ109" s="163"/>
      <c r="MSR109" s="139"/>
      <c r="MSS109" s="143"/>
      <c r="MST109" s="163"/>
      <c r="MSU109" s="191"/>
      <c r="MSV109" s="164"/>
      <c r="MSW109" s="163"/>
      <c r="MSY109" s="165"/>
      <c r="MTA109" s="139"/>
      <c r="MTC109" s="190"/>
      <c r="MTD109" s="141"/>
      <c r="MTE109" s="139"/>
      <c r="MTF109" s="163"/>
      <c r="MTG109" s="163"/>
      <c r="MTH109" s="139"/>
      <c r="MTI109" s="143"/>
      <c r="MTJ109" s="163"/>
      <c r="MTK109" s="139"/>
      <c r="MTL109" s="143"/>
      <c r="MTM109" s="163"/>
      <c r="MTN109" s="139"/>
      <c r="MTO109" s="143"/>
      <c r="MTP109" s="163"/>
      <c r="MTQ109" s="139"/>
      <c r="MTR109" s="143"/>
      <c r="MTS109" s="163"/>
      <c r="MTT109" s="191"/>
      <c r="MTU109" s="164"/>
      <c r="MTV109" s="163"/>
      <c r="MTX109" s="165"/>
      <c r="MTZ109" s="139"/>
      <c r="MUB109" s="190"/>
      <c r="MUC109" s="141"/>
      <c r="MUD109" s="139"/>
      <c r="MUE109" s="163"/>
      <c r="MUF109" s="163"/>
      <c r="MUG109" s="139"/>
      <c r="MUH109" s="143"/>
      <c r="MUI109" s="163"/>
      <c r="MUJ109" s="139"/>
      <c r="MUK109" s="143"/>
      <c r="MUL109" s="163"/>
      <c r="MUM109" s="139"/>
      <c r="MUN109" s="143"/>
      <c r="MUO109" s="163"/>
      <c r="MUP109" s="139"/>
      <c r="MUQ109" s="143"/>
      <c r="MUR109" s="163"/>
      <c r="MUS109" s="191"/>
      <c r="MUT109" s="164"/>
      <c r="MUU109" s="163"/>
      <c r="MUW109" s="165"/>
      <c r="MUY109" s="139"/>
      <c r="MVA109" s="190"/>
      <c r="MVB109" s="141"/>
      <c r="MVC109" s="139"/>
      <c r="MVD109" s="163"/>
      <c r="MVE109" s="163"/>
      <c r="MVF109" s="139"/>
      <c r="MVG109" s="143"/>
      <c r="MVH109" s="163"/>
      <c r="MVI109" s="139"/>
      <c r="MVJ109" s="143"/>
      <c r="MVK109" s="163"/>
      <c r="MVL109" s="139"/>
      <c r="MVM109" s="143"/>
      <c r="MVN109" s="163"/>
      <c r="MVO109" s="139"/>
      <c r="MVP109" s="143"/>
      <c r="MVQ109" s="163"/>
      <c r="MVR109" s="191"/>
      <c r="MVS109" s="164"/>
      <c r="MVT109" s="163"/>
      <c r="MVV109" s="165"/>
      <c r="MVX109" s="139"/>
      <c r="MVZ109" s="190"/>
      <c r="MWA109" s="141"/>
      <c r="MWB109" s="139"/>
      <c r="MWC109" s="163"/>
      <c r="MWD109" s="163"/>
      <c r="MWE109" s="139"/>
      <c r="MWF109" s="143"/>
      <c r="MWG109" s="163"/>
      <c r="MWH109" s="139"/>
      <c r="MWI109" s="143"/>
      <c r="MWJ109" s="163"/>
      <c r="MWK109" s="139"/>
      <c r="MWL109" s="143"/>
      <c r="MWM109" s="163"/>
      <c r="MWN109" s="139"/>
      <c r="MWO109" s="143"/>
      <c r="MWP109" s="163"/>
      <c r="MWQ109" s="191"/>
      <c r="MWR109" s="164"/>
      <c r="MWS109" s="163"/>
      <c r="MWU109" s="165"/>
      <c r="MWW109" s="139"/>
      <c r="MWY109" s="190"/>
      <c r="MWZ109" s="141"/>
      <c r="MXA109" s="139"/>
      <c r="MXB109" s="163"/>
      <c r="MXC109" s="163"/>
      <c r="MXD109" s="139"/>
      <c r="MXE109" s="143"/>
      <c r="MXF109" s="163"/>
      <c r="MXG109" s="139"/>
      <c r="MXH109" s="143"/>
      <c r="MXI109" s="163"/>
      <c r="MXJ109" s="139"/>
      <c r="MXK109" s="143"/>
      <c r="MXL109" s="163"/>
      <c r="MXM109" s="139"/>
      <c r="MXN109" s="143"/>
      <c r="MXO109" s="163"/>
      <c r="MXP109" s="191"/>
      <c r="MXQ109" s="164"/>
      <c r="MXR109" s="163"/>
      <c r="MXT109" s="165"/>
      <c r="MXV109" s="139"/>
      <c r="MXX109" s="190"/>
      <c r="MXY109" s="141"/>
      <c r="MXZ109" s="139"/>
      <c r="MYA109" s="163"/>
      <c r="MYB109" s="163"/>
      <c r="MYC109" s="139"/>
      <c r="MYD109" s="143"/>
      <c r="MYE109" s="163"/>
      <c r="MYF109" s="139"/>
      <c r="MYG109" s="143"/>
      <c r="MYH109" s="163"/>
      <c r="MYI109" s="139"/>
      <c r="MYJ109" s="143"/>
      <c r="MYK109" s="163"/>
      <c r="MYL109" s="139"/>
      <c r="MYM109" s="143"/>
      <c r="MYN109" s="163"/>
      <c r="MYO109" s="191"/>
      <c r="MYP109" s="164"/>
      <c r="MYQ109" s="163"/>
      <c r="MYS109" s="165"/>
      <c r="MYU109" s="139"/>
      <c r="MYW109" s="190"/>
      <c r="MYX109" s="141"/>
      <c r="MYY109" s="139"/>
      <c r="MYZ109" s="163"/>
      <c r="MZA109" s="163"/>
      <c r="MZB109" s="139"/>
      <c r="MZC109" s="143"/>
      <c r="MZD109" s="163"/>
      <c r="MZE109" s="139"/>
      <c r="MZF109" s="143"/>
      <c r="MZG109" s="163"/>
      <c r="MZH109" s="139"/>
      <c r="MZI109" s="143"/>
      <c r="MZJ109" s="163"/>
      <c r="MZK109" s="139"/>
      <c r="MZL109" s="143"/>
      <c r="MZM109" s="163"/>
      <c r="MZN109" s="191"/>
      <c r="MZO109" s="164"/>
      <c r="MZP109" s="163"/>
      <c r="MZR109" s="165"/>
      <c r="MZT109" s="139"/>
      <c r="MZV109" s="190"/>
      <c r="MZW109" s="141"/>
      <c r="MZX109" s="139"/>
      <c r="MZY109" s="163"/>
      <c r="MZZ109" s="163"/>
      <c r="NAA109" s="139"/>
      <c r="NAB109" s="143"/>
      <c r="NAC109" s="163"/>
      <c r="NAD109" s="139"/>
      <c r="NAE109" s="143"/>
      <c r="NAF109" s="163"/>
      <c r="NAG109" s="139"/>
      <c r="NAH109" s="143"/>
      <c r="NAI109" s="163"/>
      <c r="NAJ109" s="139"/>
      <c r="NAK109" s="143"/>
      <c r="NAL109" s="163"/>
      <c r="NAM109" s="191"/>
      <c r="NAN109" s="164"/>
      <c r="NAO109" s="163"/>
      <c r="NAQ109" s="165"/>
      <c r="NAS109" s="139"/>
      <c r="NAU109" s="190"/>
      <c r="NAV109" s="141"/>
      <c r="NAW109" s="139"/>
      <c r="NAX109" s="163"/>
      <c r="NAY109" s="163"/>
      <c r="NAZ109" s="139"/>
      <c r="NBA109" s="143"/>
      <c r="NBB109" s="163"/>
      <c r="NBC109" s="139"/>
      <c r="NBD109" s="143"/>
      <c r="NBE109" s="163"/>
      <c r="NBF109" s="139"/>
      <c r="NBG109" s="143"/>
      <c r="NBH109" s="163"/>
      <c r="NBI109" s="139"/>
      <c r="NBJ109" s="143"/>
      <c r="NBK109" s="163"/>
      <c r="NBL109" s="191"/>
      <c r="NBM109" s="164"/>
      <c r="NBN109" s="163"/>
      <c r="NBP109" s="165"/>
      <c r="NBR109" s="139"/>
      <c r="NBT109" s="190"/>
      <c r="NBU109" s="141"/>
      <c r="NBV109" s="139"/>
      <c r="NBW109" s="163"/>
      <c r="NBX109" s="163"/>
      <c r="NBY109" s="139"/>
      <c r="NBZ109" s="143"/>
      <c r="NCA109" s="163"/>
      <c r="NCB109" s="139"/>
      <c r="NCC109" s="143"/>
      <c r="NCD109" s="163"/>
      <c r="NCE109" s="139"/>
      <c r="NCF109" s="143"/>
      <c r="NCG109" s="163"/>
      <c r="NCH109" s="139"/>
      <c r="NCI109" s="143"/>
      <c r="NCJ109" s="163"/>
      <c r="NCK109" s="191"/>
      <c r="NCL109" s="164"/>
      <c r="NCM109" s="163"/>
      <c r="NCO109" s="165"/>
      <c r="NCQ109" s="139"/>
      <c r="NCS109" s="190"/>
      <c r="NCT109" s="141"/>
      <c r="NCU109" s="139"/>
      <c r="NCV109" s="163"/>
      <c r="NCW109" s="163"/>
      <c r="NCX109" s="139"/>
      <c r="NCY109" s="143"/>
      <c r="NCZ109" s="163"/>
      <c r="NDA109" s="139"/>
      <c r="NDB109" s="143"/>
      <c r="NDC109" s="163"/>
      <c r="NDD109" s="139"/>
      <c r="NDE109" s="143"/>
      <c r="NDF109" s="163"/>
      <c r="NDG109" s="139"/>
      <c r="NDH109" s="143"/>
      <c r="NDI109" s="163"/>
      <c r="NDJ109" s="191"/>
      <c r="NDK109" s="164"/>
      <c r="NDL109" s="163"/>
      <c r="NDN109" s="165"/>
      <c r="NDP109" s="139"/>
      <c r="NDR109" s="190"/>
      <c r="NDS109" s="141"/>
      <c r="NDT109" s="139"/>
      <c r="NDU109" s="163"/>
      <c r="NDV109" s="163"/>
      <c r="NDW109" s="139"/>
      <c r="NDX109" s="143"/>
      <c r="NDY109" s="163"/>
      <c r="NDZ109" s="139"/>
      <c r="NEA109" s="143"/>
      <c r="NEB109" s="163"/>
      <c r="NEC109" s="139"/>
      <c r="NED109" s="143"/>
      <c r="NEE109" s="163"/>
      <c r="NEF109" s="139"/>
      <c r="NEG109" s="143"/>
      <c r="NEH109" s="163"/>
      <c r="NEI109" s="191"/>
      <c r="NEJ109" s="164"/>
      <c r="NEK109" s="163"/>
      <c r="NEM109" s="165"/>
      <c r="NEO109" s="139"/>
      <c r="NEQ109" s="190"/>
      <c r="NER109" s="141"/>
      <c r="NES109" s="139"/>
      <c r="NET109" s="163"/>
      <c r="NEU109" s="163"/>
      <c r="NEV109" s="139"/>
      <c r="NEW109" s="143"/>
      <c r="NEX109" s="163"/>
      <c r="NEY109" s="139"/>
      <c r="NEZ109" s="143"/>
      <c r="NFA109" s="163"/>
      <c r="NFB109" s="139"/>
      <c r="NFC109" s="143"/>
      <c r="NFD109" s="163"/>
      <c r="NFE109" s="139"/>
      <c r="NFF109" s="143"/>
      <c r="NFG109" s="163"/>
      <c r="NFH109" s="191"/>
      <c r="NFI109" s="164"/>
      <c r="NFJ109" s="163"/>
      <c r="NFL109" s="165"/>
      <c r="NFN109" s="139"/>
      <c r="NFP109" s="190"/>
      <c r="NFQ109" s="141"/>
      <c r="NFR109" s="139"/>
      <c r="NFS109" s="163"/>
      <c r="NFT109" s="163"/>
      <c r="NFU109" s="139"/>
      <c r="NFV109" s="143"/>
      <c r="NFW109" s="163"/>
      <c r="NFX109" s="139"/>
      <c r="NFY109" s="143"/>
      <c r="NFZ109" s="163"/>
      <c r="NGA109" s="139"/>
      <c r="NGB109" s="143"/>
      <c r="NGC109" s="163"/>
      <c r="NGD109" s="139"/>
      <c r="NGE109" s="143"/>
      <c r="NGF109" s="163"/>
      <c r="NGG109" s="191"/>
      <c r="NGH109" s="164"/>
      <c r="NGI109" s="163"/>
      <c r="NGK109" s="165"/>
      <c r="NGM109" s="139"/>
      <c r="NGO109" s="190"/>
      <c r="NGP109" s="141"/>
      <c r="NGQ109" s="139"/>
      <c r="NGR109" s="163"/>
      <c r="NGS109" s="163"/>
      <c r="NGT109" s="139"/>
      <c r="NGU109" s="143"/>
      <c r="NGV109" s="163"/>
      <c r="NGW109" s="139"/>
      <c r="NGX109" s="143"/>
      <c r="NGY109" s="163"/>
      <c r="NGZ109" s="139"/>
      <c r="NHA109" s="143"/>
      <c r="NHB109" s="163"/>
      <c r="NHC109" s="139"/>
      <c r="NHD109" s="143"/>
      <c r="NHE109" s="163"/>
      <c r="NHF109" s="191"/>
      <c r="NHG109" s="164"/>
      <c r="NHH109" s="163"/>
      <c r="NHJ109" s="165"/>
      <c r="NHL109" s="139"/>
      <c r="NHN109" s="190"/>
      <c r="NHO109" s="141"/>
      <c r="NHP109" s="139"/>
      <c r="NHQ109" s="163"/>
      <c r="NHR109" s="163"/>
      <c r="NHS109" s="139"/>
      <c r="NHT109" s="143"/>
      <c r="NHU109" s="163"/>
      <c r="NHV109" s="139"/>
      <c r="NHW109" s="143"/>
      <c r="NHX109" s="163"/>
      <c r="NHY109" s="139"/>
      <c r="NHZ109" s="143"/>
      <c r="NIA109" s="163"/>
      <c r="NIB109" s="139"/>
      <c r="NIC109" s="143"/>
      <c r="NID109" s="163"/>
      <c r="NIE109" s="191"/>
      <c r="NIF109" s="164"/>
      <c r="NIG109" s="163"/>
      <c r="NII109" s="165"/>
      <c r="NIK109" s="139"/>
      <c r="NIM109" s="190"/>
      <c r="NIN109" s="141"/>
      <c r="NIO109" s="139"/>
      <c r="NIP109" s="163"/>
      <c r="NIQ109" s="163"/>
      <c r="NIR109" s="139"/>
      <c r="NIS109" s="143"/>
      <c r="NIT109" s="163"/>
      <c r="NIU109" s="139"/>
      <c r="NIV109" s="143"/>
      <c r="NIW109" s="163"/>
      <c r="NIX109" s="139"/>
      <c r="NIY109" s="143"/>
      <c r="NIZ109" s="163"/>
      <c r="NJA109" s="139"/>
      <c r="NJB109" s="143"/>
      <c r="NJC109" s="163"/>
      <c r="NJD109" s="191"/>
      <c r="NJE109" s="164"/>
      <c r="NJF109" s="163"/>
      <c r="NJH109" s="165"/>
      <c r="NJJ109" s="139"/>
      <c r="NJL109" s="190"/>
      <c r="NJM109" s="141"/>
      <c r="NJN109" s="139"/>
      <c r="NJO109" s="163"/>
      <c r="NJP109" s="163"/>
      <c r="NJQ109" s="139"/>
      <c r="NJR109" s="143"/>
      <c r="NJS109" s="163"/>
      <c r="NJT109" s="139"/>
      <c r="NJU109" s="143"/>
      <c r="NJV109" s="163"/>
      <c r="NJW109" s="139"/>
      <c r="NJX109" s="143"/>
      <c r="NJY109" s="163"/>
      <c r="NJZ109" s="139"/>
      <c r="NKA109" s="143"/>
      <c r="NKB109" s="163"/>
      <c r="NKC109" s="191"/>
      <c r="NKD109" s="164"/>
      <c r="NKE109" s="163"/>
      <c r="NKG109" s="165"/>
      <c r="NKI109" s="139"/>
      <c r="NKK109" s="190"/>
      <c r="NKL109" s="141"/>
      <c r="NKM109" s="139"/>
      <c r="NKN109" s="163"/>
      <c r="NKO109" s="163"/>
      <c r="NKP109" s="139"/>
      <c r="NKQ109" s="143"/>
      <c r="NKR109" s="163"/>
      <c r="NKS109" s="139"/>
      <c r="NKT109" s="143"/>
      <c r="NKU109" s="163"/>
      <c r="NKV109" s="139"/>
      <c r="NKW109" s="143"/>
      <c r="NKX109" s="163"/>
      <c r="NKY109" s="139"/>
      <c r="NKZ109" s="143"/>
      <c r="NLA109" s="163"/>
      <c r="NLB109" s="191"/>
      <c r="NLC109" s="164"/>
      <c r="NLD109" s="163"/>
      <c r="NLF109" s="165"/>
      <c r="NLH109" s="139"/>
      <c r="NLJ109" s="190"/>
      <c r="NLK109" s="141"/>
      <c r="NLL109" s="139"/>
      <c r="NLM109" s="163"/>
      <c r="NLN109" s="163"/>
      <c r="NLO109" s="139"/>
      <c r="NLP109" s="143"/>
      <c r="NLQ109" s="163"/>
      <c r="NLR109" s="139"/>
      <c r="NLS109" s="143"/>
      <c r="NLT109" s="163"/>
      <c r="NLU109" s="139"/>
      <c r="NLV109" s="143"/>
      <c r="NLW109" s="163"/>
      <c r="NLX109" s="139"/>
      <c r="NLY109" s="143"/>
      <c r="NLZ109" s="163"/>
      <c r="NMA109" s="191"/>
      <c r="NMB109" s="164"/>
      <c r="NMC109" s="163"/>
      <c r="NME109" s="165"/>
      <c r="NMG109" s="139"/>
      <c r="NMI109" s="190"/>
      <c r="NMJ109" s="141"/>
      <c r="NMK109" s="139"/>
      <c r="NML109" s="163"/>
      <c r="NMM109" s="163"/>
      <c r="NMN109" s="139"/>
      <c r="NMO109" s="143"/>
      <c r="NMP109" s="163"/>
      <c r="NMQ109" s="139"/>
      <c r="NMR109" s="143"/>
      <c r="NMS109" s="163"/>
      <c r="NMT109" s="139"/>
      <c r="NMU109" s="143"/>
      <c r="NMV109" s="163"/>
      <c r="NMW109" s="139"/>
      <c r="NMX109" s="143"/>
      <c r="NMY109" s="163"/>
      <c r="NMZ109" s="191"/>
      <c r="NNA109" s="164"/>
      <c r="NNB109" s="163"/>
      <c r="NND109" s="165"/>
      <c r="NNF109" s="139"/>
      <c r="NNH109" s="190"/>
      <c r="NNI109" s="141"/>
      <c r="NNJ109" s="139"/>
      <c r="NNK109" s="163"/>
      <c r="NNL109" s="163"/>
      <c r="NNM109" s="139"/>
      <c r="NNN109" s="143"/>
      <c r="NNO109" s="163"/>
      <c r="NNP109" s="139"/>
      <c r="NNQ109" s="143"/>
      <c r="NNR109" s="163"/>
      <c r="NNS109" s="139"/>
      <c r="NNT109" s="143"/>
      <c r="NNU109" s="163"/>
      <c r="NNV109" s="139"/>
      <c r="NNW109" s="143"/>
      <c r="NNX109" s="163"/>
      <c r="NNY109" s="191"/>
      <c r="NNZ109" s="164"/>
      <c r="NOA109" s="163"/>
      <c r="NOC109" s="165"/>
      <c r="NOE109" s="139"/>
      <c r="NOG109" s="190"/>
      <c r="NOH109" s="141"/>
      <c r="NOI109" s="139"/>
      <c r="NOJ109" s="163"/>
      <c r="NOK109" s="163"/>
      <c r="NOL109" s="139"/>
      <c r="NOM109" s="143"/>
      <c r="NON109" s="163"/>
      <c r="NOO109" s="139"/>
      <c r="NOP109" s="143"/>
      <c r="NOQ109" s="163"/>
      <c r="NOR109" s="139"/>
      <c r="NOS109" s="143"/>
      <c r="NOT109" s="163"/>
      <c r="NOU109" s="139"/>
      <c r="NOV109" s="143"/>
      <c r="NOW109" s="163"/>
      <c r="NOX109" s="191"/>
      <c r="NOY109" s="164"/>
      <c r="NOZ109" s="163"/>
      <c r="NPB109" s="165"/>
      <c r="NPD109" s="139"/>
      <c r="NPF109" s="190"/>
      <c r="NPG109" s="141"/>
      <c r="NPH109" s="139"/>
      <c r="NPI109" s="163"/>
      <c r="NPJ109" s="163"/>
      <c r="NPK109" s="139"/>
      <c r="NPL109" s="143"/>
      <c r="NPM109" s="163"/>
      <c r="NPN109" s="139"/>
      <c r="NPO109" s="143"/>
      <c r="NPP109" s="163"/>
      <c r="NPQ109" s="139"/>
      <c r="NPR109" s="143"/>
      <c r="NPS109" s="163"/>
      <c r="NPT109" s="139"/>
      <c r="NPU109" s="143"/>
      <c r="NPV109" s="163"/>
      <c r="NPW109" s="191"/>
      <c r="NPX109" s="164"/>
      <c r="NPY109" s="163"/>
      <c r="NQA109" s="165"/>
      <c r="NQC109" s="139"/>
      <c r="NQE109" s="190"/>
      <c r="NQF109" s="141"/>
      <c r="NQG109" s="139"/>
      <c r="NQH109" s="163"/>
      <c r="NQI109" s="163"/>
      <c r="NQJ109" s="139"/>
      <c r="NQK109" s="143"/>
      <c r="NQL109" s="163"/>
      <c r="NQM109" s="139"/>
      <c r="NQN109" s="143"/>
      <c r="NQO109" s="163"/>
      <c r="NQP109" s="139"/>
      <c r="NQQ109" s="143"/>
      <c r="NQR109" s="163"/>
      <c r="NQS109" s="139"/>
      <c r="NQT109" s="143"/>
      <c r="NQU109" s="163"/>
      <c r="NQV109" s="191"/>
      <c r="NQW109" s="164"/>
      <c r="NQX109" s="163"/>
      <c r="NQZ109" s="165"/>
      <c r="NRB109" s="139"/>
      <c r="NRD109" s="190"/>
      <c r="NRE109" s="141"/>
      <c r="NRF109" s="139"/>
      <c r="NRG109" s="163"/>
      <c r="NRH109" s="163"/>
      <c r="NRI109" s="139"/>
      <c r="NRJ109" s="143"/>
      <c r="NRK109" s="163"/>
      <c r="NRL109" s="139"/>
      <c r="NRM109" s="143"/>
      <c r="NRN109" s="163"/>
      <c r="NRO109" s="139"/>
      <c r="NRP109" s="143"/>
      <c r="NRQ109" s="163"/>
      <c r="NRR109" s="139"/>
      <c r="NRS109" s="143"/>
      <c r="NRT109" s="163"/>
      <c r="NRU109" s="191"/>
      <c r="NRV109" s="164"/>
      <c r="NRW109" s="163"/>
      <c r="NRY109" s="165"/>
      <c r="NSA109" s="139"/>
      <c r="NSC109" s="190"/>
      <c r="NSD109" s="141"/>
      <c r="NSE109" s="139"/>
      <c r="NSF109" s="163"/>
      <c r="NSG109" s="163"/>
      <c r="NSH109" s="139"/>
      <c r="NSI109" s="143"/>
      <c r="NSJ109" s="163"/>
      <c r="NSK109" s="139"/>
      <c r="NSL109" s="143"/>
      <c r="NSM109" s="163"/>
      <c r="NSN109" s="139"/>
      <c r="NSO109" s="143"/>
      <c r="NSP109" s="163"/>
      <c r="NSQ109" s="139"/>
      <c r="NSR109" s="143"/>
      <c r="NSS109" s="163"/>
      <c r="NST109" s="191"/>
      <c r="NSU109" s="164"/>
      <c r="NSV109" s="163"/>
      <c r="NSX109" s="165"/>
      <c r="NSZ109" s="139"/>
      <c r="NTB109" s="190"/>
      <c r="NTC109" s="141"/>
      <c r="NTD109" s="139"/>
      <c r="NTE109" s="163"/>
      <c r="NTF109" s="163"/>
      <c r="NTG109" s="139"/>
      <c r="NTH109" s="143"/>
      <c r="NTI109" s="163"/>
      <c r="NTJ109" s="139"/>
      <c r="NTK109" s="143"/>
      <c r="NTL109" s="163"/>
      <c r="NTM109" s="139"/>
      <c r="NTN109" s="143"/>
      <c r="NTO109" s="163"/>
      <c r="NTP109" s="139"/>
      <c r="NTQ109" s="143"/>
      <c r="NTR109" s="163"/>
      <c r="NTS109" s="191"/>
      <c r="NTT109" s="164"/>
      <c r="NTU109" s="163"/>
      <c r="NTW109" s="165"/>
      <c r="NTY109" s="139"/>
      <c r="NUA109" s="190"/>
      <c r="NUB109" s="141"/>
      <c r="NUC109" s="139"/>
      <c r="NUD109" s="163"/>
      <c r="NUE109" s="163"/>
      <c r="NUF109" s="139"/>
      <c r="NUG109" s="143"/>
      <c r="NUH109" s="163"/>
      <c r="NUI109" s="139"/>
      <c r="NUJ109" s="143"/>
      <c r="NUK109" s="163"/>
      <c r="NUL109" s="139"/>
      <c r="NUM109" s="143"/>
      <c r="NUN109" s="163"/>
      <c r="NUO109" s="139"/>
      <c r="NUP109" s="143"/>
      <c r="NUQ109" s="163"/>
      <c r="NUR109" s="191"/>
      <c r="NUS109" s="164"/>
      <c r="NUT109" s="163"/>
      <c r="NUV109" s="165"/>
      <c r="NUX109" s="139"/>
      <c r="NUZ109" s="190"/>
      <c r="NVA109" s="141"/>
      <c r="NVB109" s="139"/>
      <c r="NVC109" s="163"/>
      <c r="NVD109" s="163"/>
      <c r="NVE109" s="139"/>
      <c r="NVF109" s="143"/>
      <c r="NVG109" s="163"/>
      <c r="NVH109" s="139"/>
      <c r="NVI109" s="143"/>
      <c r="NVJ109" s="163"/>
      <c r="NVK109" s="139"/>
      <c r="NVL109" s="143"/>
      <c r="NVM109" s="163"/>
      <c r="NVN109" s="139"/>
      <c r="NVO109" s="143"/>
      <c r="NVP109" s="163"/>
      <c r="NVQ109" s="191"/>
      <c r="NVR109" s="164"/>
      <c r="NVS109" s="163"/>
      <c r="NVU109" s="165"/>
      <c r="NVW109" s="139"/>
      <c r="NVY109" s="190"/>
      <c r="NVZ109" s="141"/>
      <c r="NWA109" s="139"/>
      <c r="NWB109" s="163"/>
      <c r="NWC109" s="163"/>
      <c r="NWD109" s="139"/>
      <c r="NWE109" s="143"/>
      <c r="NWF109" s="163"/>
      <c r="NWG109" s="139"/>
      <c r="NWH109" s="143"/>
      <c r="NWI109" s="163"/>
      <c r="NWJ109" s="139"/>
      <c r="NWK109" s="143"/>
      <c r="NWL109" s="163"/>
      <c r="NWM109" s="139"/>
      <c r="NWN109" s="143"/>
      <c r="NWO109" s="163"/>
      <c r="NWP109" s="191"/>
      <c r="NWQ109" s="164"/>
      <c r="NWR109" s="163"/>
      <c r="NWT109" s="165"/>
      <c r="NWV109" s="139"/>
      <c r="NWX109" s="190"/>
      <c r="NWY109" s="141"/>
      <c r="NWZ109" s="139"/>
      <c r="NXA109" s="163"/>
      <c r="NXB109" s="163"/>
      <c r="NXC109" s="139"/>
      <c r="NXD109" s="143"/>
      <c r="NXE109" s="163"/>
      <c r="NXF109" s="139"/>
      <c r="NXG109" s="143"/>
      <c r="NXH109" s="163"/>
      <c r="NXI109" s="139"/>
      <c r="NXJ109" s="143"/>
      <c r="NXK109" s="163"/>
      <c r="NXL109" s="139"/>
      <c r="NXM109" s="143"/>
      <c r="NXN109" s="163"/>
      <c r="NXO109" s="191"/>
      <c r="NXP109" s="164"/>
      <c r="NXQ109" s="163"/>
      <c r="NXS109" s="165"/>
      <c r="NXU109" s="139"/>
      <c r="NXW109" s="190"/>
      <c r="NXX109" s="141"/>
      <c r="NXY109" s="139"/>
      <c r="NXZ109" s="163"/>
      <c r="NYA109" s="163"/>
      <c r="NYB109" s="139"/>
      <c r="NYC109" s="143"/>
      <c r="NYD109" s="163"/>
      <c r="NYE109" s="139"/>
      <c r="NYF109" s="143"/>
      <c r="NYG109" s="163"/>
      <c r="NYH109" s="139"/>
      <c r="NYI109" s="143"/>
      <c r="NYJ109" s="163"/>
      <c r="NYK109" s="139"/>
      <c r="NYL109" s="143"/>
      <c r="NYM109" s="163"/>
      <c r="NYN109" s="191"/>
      <c r="NYO109" s="164"/>
      <c r="NYP109" s="163"/>
      <c r="NYR109" s="165"/>
      <c r="NYT109" s="139"/>
      <c r="NYV109" s="190"/>
      <c r="NYW109" s="141"/>
      <c r="NYX109" s="139"/>
      <c r="NYY109" s="163"/>
      <c r="NYZ109" s="163"/>
      <c r="NZA109" s="139"/>
      <c r="NZB109" s="143"/>
      <c r="NZC109" s="163"/>
      <c r="NZD109" s="139"/>
      <c r="NZE109" s="143"/>
      <c r="NZF109" s="163"/>
      <c r="NZG109" s="139"/>
      <c r="NZH109" s="143"/>
      <c r="NZI109" s="163"/>
      <c r="NZJ109" s="139"/>
      <c r="NZK109" s="143"/>
      <c r="NZL109" s="163"/>
      <c r="NZM109" s="191"/>
      <c r="NZN109" s="164"/>
      <c r="NZO109" s="163"/>
      <c r="NZQ109" s="165"/>
      <c r="NZS109" s="139"/>
      <c r="NZU109" s="190"/>
      <c r="NZV109" s="141"/>
      <c r="NZW109" s="139"/>
      <c r="NZX109" s="163"/>
      <c r="NZY109" s="163"/>
      <c r="NZZ109" s="139"/>
      <c r="OAA109" s="143"/>
      <c r="OAB109" s="163"/>
      <c r="OAC109" s="139"/>
      <c r="OAD109" s="143"/>
      <c r="OAE109" s="163"/>
      <c r="OAF109" s="139"/>
      <c r="OAG109" s="143"/>
      <c r="OAH109" s="163"/>
      <c r="OAI109" s="139"/>
      <c r="OAJ109" s="143"/>
      <c r="OAK109" s="163"/>
      <c r="OAL109" s="191"/>
      <c r="OAM109" s="164"/>
      <c r="OAN109" s="163"/>
      <c r="OAP109" s="165"/>
      <c r="OAR109" s="139"/>
      <c r="OAT109" s="190"/>
      <c r="OAU109" s="141"/>
      <c r="OAV109" s="139"/>
      <c r="OAW109" s="163"/>
      <c r="OAX109" s="163"/>
      <c r="OAY109" s="139"/>
      <c r="OAZ109" s="143"/>
      <c r="OBA109" s="163"/>
      <c r="OBB109" s="139"/>
      <c r="OBC109" s="143"/>
      <c r="OBD109" s="163"/>
      <c r="OBE109" s="139"/>
      <c r="OBF109" s="143"/>
      <c r="OBG109" s="163"/>
      <c r="OBH109" s="139"/>
      <c r="OBI109" s="143"/>
      <c r="OBJ109" s="163"/>
      <c r="OBK109" s="191"/>
      <c r="OBL109" s="164"/>
      <c r="OBM109" s="163"/>
      <c r="OBO109" s="165"/>
      <c r="OBQ109" s="139"/>
      <c r="OBS109" s="190"/>
      <c r="OBT109" s="141"/>
      <c r="OBU109" s="139"/>
      <c r="OBV109" s="163"/>
      <c r="OBW109" s="163"/>
      <c r="OBX109" s="139"/>
      <c r="OBY109" s="143"/>
      <c r="OBZ109" s="163"/>
      <c r="OCA109" s="139"/>
      <c r="OCB109" s="143"/>
      <c r="OCC109" s="163"/>
      <c r="OCD109" s="139"/>
      <c r="OCE109" s="143"/>
      <c r="OCF109" s="163"/>
      <c r="OCG109" s="139"/>
      <c r="OCH109" s="143"/>
      <c r="OCI109" s="163"/>
      <c r="OCJ109" s="191"/>
      <c r="OCK109" s="164"/>
      <c r="OCL109" s="163"/>
      <c r="OCN109" s="165"/>
      <c r="OCP109" s="139"/>
      <c r="OCR109" s="190"/>
      <c r="OCS109" s="141"/>
      <c r="OCT109" s="139"/>
      <c r="OCU109" s="163"/>
      <c r="OCV109" s="163"/>
      <c r="OCW109" s="139"/>
      <c r="OCX109" s="143"/>
      <c r="OCY109" s="163"/>
      <c r="OCZ109" s="139"/>
      <c r="ODA109" s="143"/>
      <c r="ODB109" s="163"/>
      <c r="ODC109" s="139"/>
      <c r="ODD109" s="143"/>
      <c r="ODE109" s="163"/>
      <c r="ODF109" s="139"/>
      <c r="ODG109" s="143"/>
      <c r="ODH109" s="163"/>
      <c r="ODI109" s="191"/>
      <c r="ODJ109" s="164"/>
      <c r="ODK109" s="163"/>
      <c r="ODM109" s="165"/>
      <c r="ODO109" s="139"/>
      <c r="ODQ109" s="190"/>
      <c r="ODR109" s="141"/>
      <c r="ODS109" s="139"/>
      <c r="ODT109" s="163"/>
      <c r="ODU109" s="163"/>
      <c r="ODV109" s="139"/>
      <c r="ODW109" s="143"/>
      <c r="ODX109" s="163"/>
      <c r="ODY109" s="139"/>
      <c r="ODZ109" s="143"/>
      <c r="OEA109" s="163"/>
      <c r="OEB109" s="139"/>
      <c r="OEC109" s="143"/>
      <c r="OED109" s="163"/>
      <c r="OEE109" s="139"/>
      <c r="OEF109" s="143"/>
      <c r="OEG109" s="163"/>
      <c r="OEH109" s="191"/>
      <c r="OEI109" s="164"/>
      <c r="OEJ109" s="163"/>
      <c r="OEL109" s="165"/>
      <c r="OEN109" s="139"/>
      <c r="OEP109" s="190"/>
      <c r="OEQ109" s="141"/>
      <c r="OER109" s="139"/>
      <c r="OES109" s="163"/>
      <c r="OET109" s="163"/>
      <c r="OEU109" s="139"/>
      <c r="OEV109" s="143"/>
      <c r="OEW109" s="163"/>
      <c r="OEX109" s="139"/>
      <c r="OEY109" s="143"/>
      <c r="OEZ109" s="163"/>
      <c r="OFA109" s="139"/>
      <c r="OFB109" s="143"/>
      <c r="OFC109" s="163"/>
      <c r="OFD109" s="139"/>
      <c r="OFE109" s="143"/>
      <c r="OFF109" s="163"/>
      <c r="OFG109" s="191"/>
      <c r="OFH109" s="164"/>
      <c r="OFI109" s="163"/>
      <c r="OFK109" s="165"/>
      <c r="OFM109" s="139"/>
      <c r="OFO109" s="190"/>
      <c r="OFP109" s="141"/>
      <c r="OFQ109" s="139"/>
      <c r="OFR109" s="163"/>
      <c r="OFS109" s="163"/>
      <c r="OFT109" s="139"/>
      <c r="OFU109" s="143"/>
      <c r="OFV109" s="163"/>
      <c r="OFW109" s="139"/>
      <c r="OFX109" s="143"/>
      <c r="OFY109" s="163"/>
      <c r="OFZ109" s="139"/>
      <c r="OGA109" s="143"/>
      <c r="OGB109" s="163"/>
      <c r="OGC109" s="139"/>
      <c r="OGD109" s="143"/>
      <c r="OGE109" s="163"/>
      <c r="OGF109" s="191"/>
      <c r="OGG109" s="164"/>
      <c r="OGH109" s="163"/>
      <c r="OGJ109" s="165"/>
      <c r="OGL109" s="139"/>
      <c r="OGN109" s="190"/>
      <c r="OGO109" s="141"/>
      <c r="OGP109" s="139"/>
      <c r="OGQ109" s="163"/>
      <c r="OGR109" s="163"/>
      <c r="OGS109" s="139"/>
      <c r="OGT109" s="143"/>
      <c r="OGU109" s="163"/>
      <c r="OGV109" s="139"/>
      <c r="OGW109" s="143"/>
      <c r="OGX109" s="163"/>
      <c r="OGY109" s="139"/>
      <c r="OGZ109" s="143"/>
      <c r="OHA109" s="163"/>
      <c r="OHB109" s="139"/>
      <c r="OHC109" s="143"/>
      <c r="OHD109" s="163"/>
      <c r="OHE109" s="191"/>
      <c r="OHF109" s="164"/>
      <c r="OHG109" s="163"/>
      <c r="OHI109" s="165"/>
      <c r="OHK109" s="139"/>
      <c r="OHM109" s="190"/>
      <c r="OHN109" s="141"/>
      <c r="OHO109" s="139"/>
      <c r="OHP109" s="163"/>
      <c r="OHQ109" s="163"/>
      <c r="OHR109" s="139"/>
      <c r="OHS109" s="143"/>
      <c r="OHT109" s="163"/>
      <c r="OHU109" s="139"/>
      <c r="OHV109" s="143"/>
      <c r="OHW109" s="163"/>
      <c r="OHX109" s="139"/>
      <c r="OHY109" s="143"/>
      <c r="OHZ109" s="163"/>
      <c r="OIA109" s="139"/>
      <c r="OIB109" s="143"/>
      <c r="OIC109" s="163"/>
      <c r="OID109" s="191"/>
      <c r="OIE109" s="164"/>
      <c r="OIF109" s="163"/>
      <c r="OIH109" s="165"/>
      <c r="OIJ109" s="139"/>
      <c r="OIL109" s="190"/>
      <c r="OIM109" s="141"/>
      <c r="OIN109" s="139"/>
      <c r="OIO109" s="163"/>
      <c r="OIP109" s="163"/>
      <c r="OIQ109" s="139"/>
      <c r="OIR109" s="143"/>
      <c r="OIS109" s="163"/>
      <c r="OIT109" s="139"/>
      <c r="OIU109" s="143"/>
      <c r="OIV109" s="163"/>
      <c r="OIW109" s="139"/>
      <c r="OIX109" s="143"/>
      <c r="OIY109" s="163"/>
      <c r="OIZ109" s="139"/>
      <c r="OJA109" s="143"/>
      <c r="OJB109" s="163"/>
      <c r="OJC109" s="191"/>
      <c r="OJD109" s="164"/>
      <c r="OJE109" s="163"/>
      <c r="OJG109" s="165"/>
      <c r="OJI109" s="139"/>
      <c r="OJK109" s="190"/>
      <c r="OJL109" s="141"/>
      <c r="OJM109" s="139"/>
      <c r="OJN109" s="163"/>
      <c r="OJO109" s="163"/>
      <c r="OJP109" s="139"/>
      <c r="OJQ109" s="143"/>
      <c r="OJR109" s="163"/>
      <c r="OJS109" s="139"/>
      <c r="OJT109" s="143"/>
      <c r="OJU109" s="163"/>
      <c r="OJV109" s="139"/>
      <c r="OJW109" s="143"/>
      <c r="OJX109" s="163"/>
      <c r="OJY109" s="139"/>
      <c r="OJZ109" s="143"/>
      <c r="OKA109" s="163"/>
      <c r="OKB109" s="191"/>
      <c r="OKC109" s="164"/>
      <c r="OKD109" s="163"/>
      <c r="OKF109" s="165"/>
      <c r="OKH109" s="139"/>
      <c r="OKJ109" s="190"/>
      <c r="OKK109" s="141"/>
      <c r="OKL109" s="139"/>
      <c r="OKM109" s="163"/>
      <c r="OKN109" s="163"/>
      <c r="OKO109" s="139"/>
      <c r="OKP109" s="143"/>
      <c r="OKQ109" s="163"/>
      <c r="OKR109" s="139"/>
      <c r="OKS109" s="143"/>
      <c r="OKT109" s="163"/>
      <c r="OKU109" s="139"/>
      <c r="OKV109" s="143"/>
      <c r="OKW109" s="163"/>
      <c r="OKX109" s="139"/>
      <c r="OKY109" s="143"/>
      <c r="OKZ109" s="163"/>
      <c r="OLA109" s="191"/>
      <c r="OLB109" s="164"/>
      <c r="OLC109" s="163"/>
      <c r="OLE109" s="165"/>
      <c r="OLG109" s="139"/>
      <c r="OLI109" s="190"/>
      <c r="OLJ109" s="141"/>
      <c r="OLK109" s="139"/>
      <c r="OLL109" s="163"/>
      <c r="OLM109" s="163"/>
      <c r="OLN109" s="139"/>
      <c r="OLO109" s="143"/>
      <c r="OLP109" s="163"/>
      <c r="OLQ109" s="139"/>
      <c r="OLR109" s="143"/>
      <c r="OLS109" s="163"/>
      <c r="OLT109" s="139"/>
      <c r="OLU109" s="143"/>
      <c r="OLV109" s="163"/>
      <c r="OLW109" s="139"/>
      <c r="OLX109" s="143"/>
      <c r="OLY109" s="163"/>
      <c r="OLZ109" s="191"/>
      <c r="OMA109" s="164"/>
      <c r="OMB109" s="163"/>
      <c r="OMD109" s="165"/>
      <c r="OMF109" s="139"/>
      <c r="OMH109" s="190"/>
      <c r="OMI109" s="141"/>
      <c r="OMJ109" s="139"/>
      <c r="OMK109" s="163"/>
      <c r="OML109" s="163"/>
      <c r="OMM109" s="139"/>
      <c r="OMN109" s="143"/>
      <c r="OMO109" s="163"/>
      <c r="OMP109" s="139"/>
      <c r="OMQ109" s="143"/>
      <c r="OMR109" s="163"/>
      <c r="OMS109" s="139"/>
      <c r="OMT109" s="143"/>
      <c r="OMU109" s="163"/>
      <c r="OMV109" s="139"/>
      <c r="OMW109" s="143"/>
      <c r="OMX109" s="163"/>
      <c r="OMY109" s="191"/>
      <c r="OMZ109" s="164"/>
      <c r="ONA109" s="163"/>
      <c r="ONC109" s="165"/>
      <c r="ONE109" s="139"/>
      <c r="ONG109" s="190"/>
      <c r="ONH109" s="141"/>
      <c r="ONI109" s="139"/>
      <c r="ONJ109" s="163"/>
      <c r="ONK109" s="163"/>
      <c r="ONL109" s="139"/>
      <c r="ONM109" s="143"/>
      <c r="ONN109" s="163"/>
      <c r="ONO109" s="139"/>
      <c r="ONP109" s="143"/>
      <c r="ONQ109" s="163"/>
      <c r="ONR109" s="139"/>
      <c r="ONS109" s="143"/>
      <c r="ONT109" s="163"/>
      <c r="ONU109" s="139"/>
      <c r="ONV109" s="143"/>
      <c r="ONW109" s="163"/>
      <c r="ONX109" s="191"/>
      <c r="ONY109" s="164"/>
      <c r="ONZ109" s="163"/>
      <c r="OOB109" s="165"/>
      <c r="OOD109" s="139"/>
      <c r="OOF109" s="190"/>
      <c r="OOG109" s="141"/>
      <c r="OOH109" s="139"/>
      <c r="OOI109" s="163"/>
      <c r="OOJ109" s="163"/>
      <c r="OOK109" s="139"/>
      <c r="OOL109" s="143"/>
      <c r="OOM109" s="163"/>
      <c r="OON109" s="139"/>
      <c r="OOO109" s="143"/>
      <c r="OOP109" s="163"/>
      <c r="OOQ109" s="139"/>
      <c r="OOR109" s="143"/>
      <c r="OOS109" s="163"/>
      <c r="OOT109" s="139"/>
      <c r="OOU109" s="143"/>
      <c r="OOV109" s="163"/>
      <c r="OOW109" s="191"/>
      <c r="OOX109" s="164"/>
      <c r="OOY109" s="163"/>
      <c r="OPA109" s="165"/>
      <c r="OPC109" s="139"/>
      <c r="OPE109" s="190"/>
      <c r="OPF109" s="141"/>
      <c r="OPG109" s="139"/>
      <c r="OPH109" s="163"/>
      <c r="OPI109" s="163"/>
      <c r="OPJ109" s="139"/>
      <c r="OPK109" s="143"/>
      <c r="OPL109" s="163"/>
      <c r="OPM109" s="139"/>
      <c r="OPN109" s="143"/>
      <c r="OPO109" s="163"/>
      <c r="OPP109" s="139"/>
      <c r="OPQ109" s="143"/>
      <c r="OPR109" s="163"/>
      <c r="OPS109" s="139"/>
      <c r="OPT109" s="143"/>
      <c r="OPU109" s="163"/>
      <c r="OPV109" s="191"/>
      <c r="OPW109" s="164"/>
      <c r="OPX109" s="163"/>
      <c r="OPZ109" s="165"/>
      <c r="OQB109" s="139"/>
      <c r="OQD109" s="190"/>
      <c r="OQE109" s="141"/>
      <c r="OQF109" s="139"/>
      <c r="OQG109" s="163"/>
      <c r="OQH109" s="163"/>
      <c r="OQI109" s="139"/>
      <c r="OQJ109" s="143"/>
      <c r="OQK109" s="163"/>
      <c r="OQL109" s="139"/>
      <c r="OQM109" s="143"/>
      <c r="OQN109" s="163"/>
      <c r="OQO109" s="139"/>
      <c r="OQP109" s="143"/>
      <c r="OQQ109" s="163"/>
      <c r="OQR109" s="139"/>
      <c r="OQS109" s="143"/>
      <c r="OQT109" s="163"/>
      <c r="OQU109" s="191"/>
      <c r="OQV109" s="164"/>
      <c r="OQW109" s="163"/>
      <c r="OQY109" s="165"/>
      <c r="ORA109" s="139"/>
      <c r="ORC109" s="190"/>
      <c r="ORD109" s="141"/>
      <c r="ORE109" s="139"/>
      <c r="ORF109" s="163"/>
      <c r="ORG109" s="163"/>
      <c r="ORH109" s="139"/>
      <c r="ORI109" s="143"/>
      <c r="ORJ109" s="163"/>
      <c r="ORK109" s="139"/>
      <c r="ORL109" s="143"/>
      <c r="ORM109" s="163"/>
      <c r="ORN109" s="139"/>
      <c r="ORO109" s="143"/>
      <c r="ORP109" s="163"/>
      <c r="ORQ109" s="139"/>
      <c r="ORR109" s="143"/>
      <c r="ORS109" s="163"/>
      <c r="ORT109" s="191"/>
      <c r="ORU109" s="164"/>
      <c r="ORV109" s="163"/>
      <c r="ORX109" s="165"/>
      <c r="ORZ109" s="139"/>
      <c r="OSB109" s="190"/>
      <c r="OSC109" s="141"/>
      <c r="OSD109" s="139"/>
      <c r="OSE109" s="163"/>
      <c r="OSF109" s="163"/>
      <c r="OSG109" s="139"/>
      <c r="OSH109" s="143"/>
      <c r="OSI109" s="163"/>
      <c r="OSJ109" s="139"/>
      <c r="OSK109" s="143"/>
      <c r="OSL109" s="163"/>
      <c r="OSM109" s="139"/>
      <c r="OSN109" s="143"/>
      <c r="OSO109" s="163"/>
      <c r="OSP109" s="139"/>
      <c r="OSQ109" s="143"/>
      <c r="OSR109" s="163"/>
      <c r="OSS109" s="191"/>
      <c r="OST109" s="164"/>
      <c r="OSU109" s="163"/>
      <c r="OSW109" s="165"/>
      <c r="OSY109" s="139"/>
      <c r="OTA109" s="190"/>
      <c r="OTB109" s="141"/>
      <c r="OTC109" s="139"/>
      <c r="OTD109" s="163"/>
      <c r="OTE109" s="163"/>
      <c r="OTF109" s="139"/>
      <c r="OTG109" s="143"/>
      <c r="OTH109" s="163"/>
      <c r="OTI109" s="139"/>
      <c r="OTJ109" s="143"/>
      <c r="OTK109" s="163"/>
      <c r="OTL109" s="139"/>
      <c r="OTM109" s="143"/>
      <c r="OTN109" s="163"/>
      <c r="OTO109" s="139"/>
      <c r="OTP109" s="143"/>
      <c r="OTQ109" s="163"/>
      <c r="OTR109" s="191"/>
      <c r="OTS109" s="164"/>
      <c r="OTT109" s="163"/>
      <c r="OTV109" s="165"/>
      <c r="OTX109" s="139"/>
      <c r="OTZ109" s="190"/>
      <c r="OUA109" s="141"/>
      <c r="OUB109" s="139"/>
      <c r="OUC109" s="163"/>
      <c r="OUD109" s="163"/>
      <c r="OUE109" s="139"/>
      <c r="OUF109" s="143"/>
      <c r="OUG109" s="163"/>
      <c r="OUH109" s="139"/>
      <c r="OUI109" s="143"/>
      <c r="OUJ109" s="163"/>
      <c r="OUK109" s="139"/>
      <c r="OUL109" s="143"/>
      <c r="OUM109" s="163"/>
      <c r="OUN109" s="139"/>
      <c r="OUO109" s="143"/>
      <c r="OUP109" s="163"/>
      <c r="OUQ109" s="191"/>
      <c r="OUR109" s="164"/>
      <c r="OUS109" s="163"/>
      <c r="OUU109" s="165"/>
      <c r="OUW109" s="139"/>
      <c r="OUY109" s="190"/>
      <c r="OUZ109" s="141"/>
      <c r="OVA109" s="139"/>
      <c r="OVB109" s="163"/>
      <c r="OVC109" s="163"/>
      <c r="OVD109" s="139"/>
      <c r="OVE109" s="143"/>
      <c r="OVF109" s="163"/>
      <c r="OVG109" s="139"/>
      <c r="OVH109" s="143"/>
      <c r="OVI109" s="163"/>
      <c r="OVJ109" s="139"/>
      <c r="OVK109" s="143"/>
      <c r="OVL109" s="163"/>
      <c r="OVM109" s="139"/>
      <c r="OVN109" s="143"/>
      <c r="OVO109" s="163"/>
      <c r="OVP109" s="191"/>
      <c r="OVQ109" s="164"/>
      <c r="OVR109" s="163"/>
      <c r="OVT109" s="165"/>
      <c r="OVV109" s="139"/>
      <c r="OVX109" s="190"/>
      <c r="OVY109" s="141"/>
      <c r="OVZ109" s="139"/>
      <c r="OWA109" s="163"/>
      <c r="OWB109" s="163"/>
      <c r="OWC109" s="139"/>
      <c r="OWD109" s="143"/>
      <c r="OWE109" s="163"/>
      <c r="OWF109" s="139"/>
      <c r="OWG109" s="143"/>
      <c r="OWH109" s="163"/>
      <c r="OWI109" s="139"/>
      <c r="OWJ109" s="143"/>
      <c r="OWK109" s="163"/>
      <c r="OWL109" s="139"/>
      <c r="OWM109" s="143"/>
      <c r="OWN109" s="163"/>
      <c r="OWO109" s="191"/>
      <c r="OWP109" s="164"/>
      <c r="OWQ109" s="163"/>
      <c r="OWS109" s="165"/>
      <c r="OWU109" s="139"/>
      <c r="OWW109" s="190"/>
      <c r="OWX109" s="141"/>
      <c r="OWY109" s="139"/>
      <c r="OWZ109" s="163"/>
      <c r="OXA109" s="163"/>
      <c r="OXB109" s="139"/>
      <c r="OXC109" s="143"/>
      <c r="OXD109" s="163"/>
      <c r="OXE109" s="139"/>
      <c r="OXF109" s="143"/>
      <c r="OXG109" s="163"/>
      <c r="OXH109" s="139"/>
      <c r="OXI109" s="143"/>
      <c r="OXJ109" s="163"/>
      <c r="OXK109" s="139"/>
      <c r="OXL109" s="143"/>
      <c r="OXM109" s="163"/>
      <c r="OXN109" s="191"/>
      <c r="OXO109" s="164"/>
      <c r="OXP109" s="163"/>
      <c r="OXR109" s="165"/>
      <c r="OXT109" s="139"/>
      <c r="OXV109" s="190"/>
      <c r="OXW109" s="141"/>
      <c r="OXX109" s="139"/>
      <c r="OXY109" s="163"/>
      <c r="OXZ109" s="163"/>
      <c r="OYA109" s="139"/>
      <c r="OYB109" s="143"/>
      <c r="OYC109" s="163"/>
      <c r="OYD109" s="139"/>
      <c r="OYE109" s="143"/>
      <c r="OYF109" s="163"/>
      <c r="OYG109" s="139"/>
      <c r="OYH109" s="143"/>
      <c r="OYI109" s="163"/>
      <c r="OYJ109" s="139"/>
      <c r="OYK109" s="143"/>
      <c r="OYL109" s="163"/>
      <c r="OYM109" s="191"/>
      <c r="OYN109" s="164"/>
      <c r="OYO109" s="163"/>
      <c r="OYQ109" s="165"/>
      <c r="OYS109" s="139"/>
      <c r="OYU109" s="190"/>
      <c r="OYV109" s="141"/>
      <c r="OYW109" s="139"/>
      <c r="OYX109" s="163"/>
      <c r="OYY109" s="163"/>
      <c r="OYZ109" s="139"/>
      <c r="OZA109" s="143"/>
      <c r="OZB109" s="163"/>
      <c r="OZC109" s="139"/>
      <c r="OZD109" s="143"/>
      <c r="OZE109" s="163"/>
      <c r="OZF109" s="139"/>
      <c r="OZG109" s="143"/>
      <c r="OZH109" s="163"/>
      <c r="OZI109" s="139"/>
      <c r="OZJ109" s="143"/>
      <c r="OZK109" s="163"/>
      <c r="OZL109" s="191"/>
      <c r="OZM109" s="164"/>
      <c r="OZN109" s="163"/>
      <c r="OZP109" s="165"/>
      <c r="OZR109" s="139"/>
      <c r="OZT109" s="190"/>
      <c r="OZU109" s="141"/>
      <c r="OZV109" s="139"/>
      <c r="OZW109" s="163"/>
      <c r="OZX109" s="163"/>
      <c r="OZY109" s="139"/>
      <c r="OZZ109" s="143"/>
      <c r="PAA109" s="163"/>
      <c r="PAB109" s="139"/>
      <c r="PAC109" s="143"/>
      <c r="PAD109" s="163"/>
      <c r="PAE109" s="139"/>
      <c r="PAF109" s="143"/>
      <c r="PAG109" s="163"/>
      <c r="PAH109" s="139"/>
      <c r="PAI109" s="143"/>
      <c r="PAJ109" s="163"/>
      <c r="PAK109" s="191"/>
      <c r="PAL109" s="164"/>
      <c r="PAM109" s="163"/>
      <c r="PAO109" s="165"/>
      <c r="PAQ109" s="139"/>
      <c r="PAS109" s="190"/>
      <c r="PAT109" s="141"/>
      <c r="PAU109" s="139"/>
      <c r="PAV109" s="163"/>
      <c r="PAW109" s="163"/>
      <c r="PAX109" s="139"/>
      <c r="PAY109" s="143"/>
      <c r="PAZ109" s="163"/>
      <c r="PBA109" s="139"/>
      <c r="PBB109" s="143"/>
      <c r="PBC109" s="163"/>
      <c r="PBD109" s="139"/>
      <c r="PBE109" s="143"/>
      <c r="PBF109" s="163"/>
      <c r="PBG109" s="139"/>
      <c r="PBH109" s="143"/>
      <c r="PBI109" s="163"/>
      <c r="PBJ109" s="191"/>
      <c r="PBK109" s="164"/>
      <c r="PBL109" s="163"/>
      <c r="PBN109" s="165"/>
      <c r="PBP109" s="139"/>
      <c r="PBR109" s="190"/>
      <c r="PBS109" s="141"/>
      <c r="PBT109" s="139"/>
      <c r="PBU109" s="163"/>
      <c r="PBV109" s="163"/>
      <c r="PBW109" s="139"/>
      <c r="PBX109" s="143"/>
      <c r="PBY109" s="163"/>
      <c r="PBZ109" s="139"/>
      <c r="PCA109" s="143"/>
      <c r="PCB109" s="163"/>
      <c r="PCC109" s="139"/>
      <c r="PCD109" s="143"/>
      <c r="PCE109" s="163"/>
      <c r="PCF109" s="139"/>
      <c r="PCG109" s="143"/>
      <c r="PCH109" s="163"/>
      <c r="PCI109" s="191"/>
      <c r="PCJ109" s="164"/>
      <c r="PCK109" s="163"/>
      <c r="PCM109" s="165"/>
      <c r="PCO109" s="139"/>
      <c r="PCQ109" s="190"/>
      <c r="PCR109" s="141"/>
      <c r="PCS109" s="139"/>
      <c r="PCT109" s="163"/>
      <c r="PCU109" s="163"/>
      <c r="PCV109" s="139"/>
      <c r="PCW109" s="143"/>
      <c r="PCX109" s="163"/>
      <c r="PCY109" s="139"/>
      <c r="PCZ109" s="143"/>
      <c r="PDA109" s="163"/>
      <c r="PDB109" s="139"/>
      <c r="PDC109" s="143"/>
      <c r="PDD109" s="163"/>
      <c r="PDE109" s="139"/>
      <c r="PDF109" s="143"/>
      <c r="PDG109" s="163"/>
      <c r="PDH109" s="191"/>
      <c r="PDI109" s="164"/>
      <c r="PDJ109" s="163"/>
      <c r="PDL109" s="165"/>
      <c r="PDN109" s="139"/>
      <c r="PDP109" s="190"/>
      <c r="PDQ109" s="141"/>
      <c r="PDR109" s="139"/>
      <c r="PDS109" s="163"/>
      <c r="PDT109" s="163"/>
      <c r="PDU109" s="139"/>
      <c r="PDV109" s="143"/>
      <c r="PDW109" s="163"/>
      <c r="PDX109" s="139"/>
      <c r="PDY109" s="143"/>
      <c r="PDZ109" s="163"/>
      <c r="PEA109" s="139"/>
      <c r="PEB109" s="143"/>
      <c r="PEC109" s="163"/>
      <c r="PED109" s="139"/>
      <c r="PEE109" s="143"/>
      <c r="PEF109" s="163"/>
      <c r="PEG109" s="191"/>
      <c r="PEH109" s="164"/>
      <c r="PEI109" s="163"/>
      <c r="PEK109" s="165"/>
      <c r="PEM109" s="139"/>
      <c r="PEO109" s="190"/>
      <c r="PEP109" s="141"/>
      <c r="PEQ109" s="139"/>
      <c r="PER109" s="163"/>
      <c r="PES109" s="163"/>
      <c r="PET109" s="139"/>
      <c r="PEU109" s="143"/>
      <c r="PEV109" s="163"/>
      <c r="PEW109" s="139"/>
      <c r="PEX109" s="143"/>
      <c r="PEY109" s="163"/>
      <c r="PEZ109" s="139"/>
      <c r="PFA109" s="143"/>
      <c r="PFB109" s="163"/>
      <c r="PFC109" s="139"/>
      <c r="PFD109" s="143"/>
      <c r="PFE109" s="163"/>
      <c r="PFF109" s="191"/>
      <c r="PFG109" s="164"/>
      <c r="PFH109" s="163"/>
      <c r="PFJ109" s="165"/>
      <c r="PFL109" s="139"/>
      <c r="PFN109" s="190"/>
      <c r="PFO109" s="141"/>
      <c r="PFP109" s="139"/>
      <c r="PFQ109" s="163"/>
      <c r="PFR109" s="163"/>
      <c r="PFS109" s="139"/>
      <c r="PFT109" s="143"/>
      <c r="PFU109" s="163"/>
      <c r="PFV109" s="139"/>
      <c r="PFW109" s="143"/>
      <c r="PFX109" s="163"/>
      <c r="PFY109" s="139"/>
      <c r="PFZ109" s="143"/>
      <c r="PGA109" s="163"/>
      <c r="PGB109" s="139"/>
      <c r="PGC109" s="143"/>
      <c r="PGD109" s="163"/>
      <c r="PGE109" s="191"/>
      <c r="PGF109" s="164"/>
      <c r="PGG109" s="163"/>
      <c r="PGI109" s="165"/>
      <c r="PGK109" s="139"/>
      <c r="PGM109" s="190"/>
      <c r="PGN109" s="141"/>
      <c r="PGO109" s="139"/>
      <c r="PGP109" s="163"/>
      <c r="PGQ109" s="163"/>
      <c r="PGR109" s="139"/>
      <c r="PGS109" s="143"/>
      <c r="PGT109" s="163"/>
      <c r="PGU109" s="139"/>
      <c r="PGV109" s="143"/>
      <c r="PGW109" s="163"/>
      <c r="PGX109" s="139"/>
      <c r="PGY109" s="143"/>
      <c r="PGZ109" s="163"/>
      <c r="PHA109" s="139"/>
      <c r="PHB109" s="143"/>
      <c r="PHC109" s="163"/>
      <c r="PHD109" s="191"/>
      <c r="PHE109" s="164"/>
      <c r="PHF109" s="163"/>
      <c r="PHH109" s="165"/>
      <c r="PHJ109" s="139"/>
      <c r="PHL109" s="190"/>
      <c r="PHM109" s="141"/>
      <c r="PHN109" s="139"/>
      <c r="PHO109" s="163"/>
      <c r="PHP109" s="163"/>
      <c r="PHQ109" s="139"/>
      <c r="PHR109" s="143"/>
      <c r="PHS109" s="163"/>
      <c r="PHT109" s="139"/>
      <c r="PHU109" s="143"/>
      <c r="PHV109" s="163"/>
      <c r="PHW109" s="139"/>
      <c r="PHX109" s="143"/>
      <c r="PHY109" s="163"/>
      <c r="PHZ109" s="139"/>
      <c r="PIA109" s="143"/>
      <c r="PIB109" s="163"/>
      <c r="PIC109" s="191"/>
      <c r="PID109" s="164"/>
      <c r="PIE109" s="163"/>
      <c r="PIG109" s="165"/>
      <c r="PII109" s="139"/>
      <c r="PIK109" s="190"/>
      <c r="PIL109" s="141"/>
      <c r="PIM109" s="139"/>
      <c r="PIN109" s="163"/>
      <c r="PIO109" s="163"/>
      <c r="PIP109" s="139"/>
      <c r="PIQ109" s="143"/>
      <c r="PIR109" s="163"/>
      <c r="PIS109" s="139"/>
      <c r="PIT109" s="143"/>
      <c r="PIU109" s="163"/>
      <c r="PIV109" s="139"/>
      <c r="PIW109" s="143"/>
      <c r="PIX109" s="163"/>
      <c r="PIY109" s="139"/>
      <c r="PIZ109" s="143"/>
      <c r="PJA109" s="163"/>
      <c r="PJB109" s="191"/>
      <c r="PJC109" s="164"/>
      <c r="PJD109" s="163"/>
      <c r="PJF109" s="165"/>
      <c r="PJH109" s="139"/>
      <c r="PJJ109" s="190"/>
      <c r="PJK109" s="141"/>
      <c r="PJL109" s="139"/>
      <c r="PJM109" s="163"/>
      <c r="PJN109" s="163"/>
      <c r="PJO109" s="139"/>
      <c r="PJP109" s="143"/>
      <c r="PJQ109" s="163"/>
      <c r="PJR109" s="139"/>
      <c r="PJS109" s="143"/>
      <c r="PJT109" s="163"/>
      <c r="PJU109" s="139"/>
      <c r="PJV109" s="143"/>
      <c r="PJW109" s="163"/>
      <c r="PJX109" s="139"/>
      <c r="PJY109" s="143"/>
      <c r="PJZ109" s="163"/>
      <c r="PKA109" s="191"/>
      <c r="PKB109" s="164"/>
      <c r="PKC109" s="163"/>
      <c r="PKE109" s="165"/>
      <c r="PKG109" s="139"/>
      <c r="PKI109" s="190"/>
      <c r="PKJ109" s="141"/>
      <c r="PKK109" s="139"/>
      <c r="PKL109" s="163"/>
      <c r="PKM109" s="163"/>
      <c r="PKN109" s="139"/>
      <c r="PKO109" s="143"/>
      <c r="PKP109" s="163"/>
      <c r="PKQ109" s="139"/>
      <c r="PKR109" s="143"/>
      <c r="PKS109" s="163"/>
      <c r="PKT109" s="139"/>
      <c r="PKU109" s="143"/>
      <c r="PKV109" s="163"/>
      <c r="PKW109" s="139"/>
      <c r="PKX109" s="143"/>
      <c r="PKY109" s="163"/>
      <c r="PKZ109" s="191"/>
      <c r="PLA109" s="164"/>
      <c r="PLB109" s="163"/>
      <c r="PLD109" s="165"/>
      <c r="PLF109" s="139"/>
      <c r="PLH109" s="190"/>
      <c r="PLI109" s="141"/>
      <c r="PLJ109" s="139"/>
      <c r="PLK109" s="163"/>
      <c r="PLL109" s="163"/>
      <c r="PLM109" s="139"/>
      <c r="PLN109" s="143"/>
      <c r="PLO109" s="163"/>
      <c r="PLP109" s="139"/>
      <c r="PLQ109" s="143"/>
      <c r="PLR109" s="163"/>
      <c r="PLS109" s="139"/>
      <c r="PLT109" s="143"/>
      <c r="PLU109" s="163"/>
      <c r="PLV109" s="139"/>
      <c r="PLW109" s="143"/>
      <c r="PLX109" s="163"/>
      <c r="PLY109" s="191"/>
      <c r="PLZ109" s="164"/>
      <c r="PMA109" s="163"/>
      <c r="PMC109" s="165"/>
      <c r="PME109" s="139"/>
      <c r="PMG109" s="190"/>
      <c r="PMH109" s="141"/>
      <c r="PMI109" s="139"/>
      <c r="PMJ109" s="163"/>
      <c r="PMK109" s="163"/>
      <c r="PML109" s="139"/>
      <c r="PMM109" s="143"/>
      <c r="PMN109" s="163"/>
      <c r="PMO109" s="139"/>
      <c r="PMP109" s="143"/>
      <c r="PMQ109" s="163"/>
      <c r="PMR109" s="139"/>
      <c r="PMS109" s="143"/>
      <c r="PMT109" s="163"/>
      <c r="PMU109" s="139"/>
      <c r="PMV109" s="143"/>
      <c r="PMW109" s="163"/>
      <c r="PMX109" s="191"/>
      <c r="PMY109" s="164"/>
      <c r="PMZ109" s="163"/>
      <c r="PNB109" s="165"/>
      <c r="PND109" s="139"/>
      <c r="PNF109" s="190"/>
      <c r="PNG109" s="141"/>
      <c r="PNH109" s="139"/>
      <c r="PNI109" s="163"/>
      <c r="PNJ109" s="163"/>
      <c r="PNK109" s="139"/>
      <c r="PNL109" s="143"/>
      <c r="PNM109" s="163"/>
      <c r="PNN109" s="139"/>
      <c r="PNO109" s="143"/>
      <c r="PNP109" s="163"/>
      <c r="PNQ109" s="139"/>
      <c r="PNR109" s="143"/>
      <c r="PNS109" s="163"/>
      <c r="PNT109" s="139"/>
      <c r="PNU109" s="143"/>
      <c r="PNV109" s="163"/>
      <c r="PNW109" s="191"/>
      <c r="PNX109" s="164"/>
      <c r="PNY109" s="163"/>
      <c r="POA109" s="165"/>
      <c r="POC109" s="139"/>
      <c r="POE109" s="190"/>
      <c r="POF109" s="141"/>
      <c r="POG109" s="139"/>
      <c r="POH109" s="163"/>
      <c r="POI109" s="163"/>
      <c r="POJ109" s="139"/>
      <c r="POK109" s="143"/>
      <c r="POL109" s="163"/>
      <c r="POM109" s="139"/>
      <c r="PON109" s="143"/>
      <c r="POO109" s="163"/>
      <c r="POP109" s="139"/>
      <c r="POQ109" s="143"/>
      <c r="POR109" s="163"/>
      <c r="POS109" s="139"/>
      <c r="POT109" s="143"/>
      <c r="POU109" s="163"/>
      <c r="POV109" s="191"/>
      <c r="POW109" s="164"/>
      <c r="POX109" s="163"/>
      <c r="POZ109" s="165"/>
      <c r="PPB109" s="139"/>
      <c r="PPD109" s="190"/>
      <c r="PPE109" s="141"/>
      <c r="PPF109" s="139"/>
      <c r="PPG109" s="163"/>
      <c r="PPH109" s="163"/>
      <c r="PPI109" s="139"/>
      <c r="PPJ109" s="143"/>
      <c r="PPK109" s="163"/>
      <c r="PPL109" s="139"/>
      <c r="PPM109" s="143"/>
      <c r="PPN109" s="163"/>
      <c r="PPO109" s="139"/>
      <c r="PPP109" s="143"/>
      <c r="PPQ109" s="163"/>
      <c r="PPR109" s="139"/>
      <c r="PPS109" s="143"/>
      <c r="PPT109" s="163"/>
      <c r="PPU109" s="191"/>
      <c r="PPV109" s="164"/>
      <c r="PPW109" s="163"/>
      <c r="PPY109" s="165"/>
      <c r="PQA109" s="139"/>
      <c r="PQC109" s="190"/>
      <c r="PQD109" s="141"/>
      <c r="PQE109" s="139"/>
      <c r="PQF109" s="163"/>
      <c r="PQG109" s="163"/>
      <c r="PQH109" s="139"/>
      <c r="PQI109" s="143"/>
      <c r="PQJ109" s="163"/>
      <c r="PQK109" s="139"/>
      <c r="PQL109" s="143"/>
      <c r="PQM109" s="163"/>
      <c r="PQN109" s="139"/>
      <c r="PQO109" s="143"/>
      <c r="PQP109" s="163"/>
      <c r="PQQ109" s="139"/>
      <c r="PQR109" s="143"/>
      <c r="PQS109" s="163"/>
      <c r="PQT109" s="191"/>
      <c r="PQU109" s="164"/>
      <c r="PQV109" s="163"/>
      <c r="PQX109" s="165"/>
      <c r="PQZ109" s="139"/>
      <c r="PRB109" s="190"/>
      <c r="PRC109" s="141"/>
      <c r="PRD109" s="139"/>
      <c r="PRE109" s="163"/>
      <c r="PRF109" s="163"/>
      <c r="PRG109" s="139"/>
      <c r="PRH109" s="143"/>
      <c r="PRI109" s="163"/>
      <c r="PRJ109" s="139"/>
      <c r="PRK109" s="143"/>
      <c r="PRL109" s="163"/>
      <c r="PRM109" s="139"/>
      <c r="PRN109" s="143"/>
      <c r="PRO109" s="163"/>
      <c r="PRP109" s="139"/>
      <c r="PRQ109" s="143"/>
      <c r="PRR109" s="163"/>
      <c r="PRS109" s="191"/>
      <c r="PRT109" s="164"/>
      <c r="PRU109" s="163"/>
      <c r="PRW109" s="165"/>
      <c r="PRY109" s="139"/>
      <c r="PSA109" s="190"/>
      <c r="PSB109" s="141"/>
      <c r="PSC109" s="139"/>
      <c r="PSD109" s="163"/>
      <c r="PSE109" s="163"/>
      <c r="PSF109" s="139"/>
      <c r="PSG109" s="143"/>
      <c r="PSH109" s="163"/>
      <c r="PSI109" s="139"/>
      <c r="PSJ109" s="143"/>
      <c r="PSK109" s="163"/>
      <c r="PSL109" s="139"/>
      <c r="PSM109" s="143"/>
      <c r="PSN109" s="163"/>
      <c r="PSO109" s="139"/>
      <c r="PSP109" s="143"/>
      <c r="PSQ109" s="163"/>
      <c r="PSR109" s="191"/>
      <c r="PSS109" s="164"/>
      <c r="PST109" s="163"/>
      <c r="PSV109" s="165"/>
      <c r="PSX109" s="139"/>
      <c r="PSZ109" s="190"/>
      <c r="PTA109" s="141"/>
      <c r="PTB109" s="139"/>
      <c r="PTC109" s="163"/>
      <c r="PTD109" s="163"/>
      <c r="PTE109" s="139"/>
      <c r="PTF109" s="143"/>
      <c r="PTG109" s="163"/>
      <c r="PTH109" s="139"/>
      <c r="PTI109" s="143"/>
      <c r="PTJ109" s="163"/>
      <c r="PTK109" s="139"/>
      <c r="PTL109" s="143"/>
      <c r="PTM109" s="163"/>
      <c r="PTN109" s="139"/>
      <c r="PTO109" s="143"/>
      <c r="PTP109" s="163"/>
      <c r="PTQ109" s="191"/>
      <c r="PTR109" s="164"/>
      <c r="PTS109" s="163"/>
      <c r="PTU109" s="165"/>
      <c r="PTW109" s="139"/>
      <c r="PTY109" s="190"/>
      <c r="PTZ109" s="141"/>
      <c r="PUA109" s="139"/>
      <c r="PUB109" s="163"/>
      <c r="PUC109" s="163"/>
      <c r="PUD109" s="139"/>
      <c r="PUE109" s="143"/>
      <c r="PUF109" s="163"/>
      <c r="PUG109" s="139"/>
      <c r="PUH109" s="143"/>
      <c r="PUI109" s="163"/>
      <c r="PUJ109" s="139"/>
      <c r="PUK109" s="143"/>
      <c r="PUL109" s="163"/>
      <c r="PUM109" s="139"/>
      <c r="PUN109" s="143"/>
      <c r="PUO109" s="163"/>
      <c r="PUP109" s="191"/>
      <c r="PUQ109" s="164"/>
      <c r="PUR109" s="163"/>
      <c r="PUT109" s="165"/>
      <c r="PUV109" s="139"/>
      <c r="PUX109" s="190"/>
      <c r="PUY109" s="141"/>
      <c r="PUZ109" s="139"/>
      <c r="PVA109" s="163"/>
      <c r="PVB109" s="163"/>
      <c r="PVC109" s="139"/>
      <c r="PVD109" s="143"/>
      <c r="PVE109" s="163"/>
      <c r="PVF109" s="139"/>
      <c r="PVG109" s="143"/>
      <c r="PVH109" s="163"/>
      <c r="PVI109" s="139"/>
      <c r="PVJ109" s="143"/>
      <c r="PVK109" s="163"/>
      <c r="PVL109" s="139"/>
      <c r="PVM109" s="143"/>
      <c r="PVN109" s="163"/>
      <c r="PVO109" s="191"/>
      <c r="PVP109" s="164"/>
      <c r="PVQ109" s="163"/>
      <c r="PVS109" s="165"/>
      <c r="PVU109" s="139"/>
      <c r="PVW109" s="190"/>
      <c r="PVX109" s="141"/>
      <c r="PVY109" s="139"/>
      <c r="PVZ109" s="163"/>
      <c r="PWA109" s="163"/>
      <c r="PWB109" s="139"/>
      <c r="PWC109" s="143"/>
      <c r="PWD109" s="163"/>
      <c r="PWE109" s="139"/>
      <c r="PWF109" s="143"/>
      <c r="PWG109" s="163"/>
      <c r="PWH109" s="139"/>
      <c r="PWI109" s="143"/>
      <c r="PWJ109" s="163"/>
      <c r="PWK109" s="139"/>
      <c r="PWL109" s="143"/>
      <c r="PWM109" s="163"/>
      <c r="PWN109" s="191"/>
      <c r="PWO109" s="164"/>
      <c r="PWP109" s="163"/>
      <c r="PWR109" s="165"/>
      <c r="PWT109" s="139"/>
      <c r="PWV109" s="190"/>
      <c r="PWW109" s="141"/>
      <c r="PWX109" s="139"/>
      <c r="PWY109" s="163"/>
      <c r="PWZ109" s="163"/>
      <c r="PXA109" s="139"/>
      <c r="PXB109" s="143"/>
      <c r="PXC109" s="163"/>
      <c r="PXD109" s="139"/>
      <c r="PXE109" s="143"/>
      <c r="PXF109" s="163"/>
      <c r="PXG109" s="139"/>
      <c r="PXH109" s="143"/>
      <c r="PXI109" s="163"/>
      <c r="PXJ109" s="139"/>
      <c r="PXK109" s="143"/>
      <c r="PXL109" s="163"/>
      <c r="PXM109" s="191"/>
      <c r="PXN109" s="164"/>
      <c r="PXO109" s="163"/>
      <c r="PXQ109" s="165"/>
      <c r="PXS109" s="139"/>
      <c r="PXU109" s="190"/>
      <c r="PXV109" s="141"/>
      <c r="PXW109" s="139"/>
      <c r="PXX109" s="163"/>
      <c r="PXY109" s="163"/>
      <c r="PXZ109" s="139"/>
      <c r="PYA109" s="143"/>
      <c r="PYB109" s="163"/>
      <c r="PYC109" s="139"/>
      <c r="PYD109" s="143"/>
      <c r="PYE109" s="163"/>
      <c r="PYF109" s="139"/>
      <c r="PYG109" s="143"/>
      <c r="PYH109" s="163"/>
      <c r="PYI109" s="139"/>
      <c r="PYJ109" s="143"/>
      <c r="PYK109" s="163"/>
      <c r="PYL109" s="191"/>
      <c r="PYM109" s="164"/>
      <c r="PYN109" s="163"/>
      <c r="PYP109" s="165"/>
      <c r="PYR109" s="139"/>
      <c r="PYT109" s="190"/>
      <c r="PYU109" s="141"/>
      <c r="PYV109" s="139"/>
      <c r="PYW109" s="163"/>
      <c r="PYX109" s="163"/>
      <c r="PYY109" s="139"/>
      <c r="PYZ109" s="143"/>
      <c r="PZA109" s="163"/>
      <c r="PZB109" s="139"/>
      <c r="PZC109" s="143"/>
      <c r="PZD109" s="163"/>
      <c r="PZE109" s="139"/>
      <c r="PZF109" s="143"/>
      <c r="PZG109" s="163"/>
      <c r="PZH109" s="139"/>
      <c r="PZI109" s="143"/>
      <c r="PZJ109" s="163"/>
      <c r="PZK109" s="191"/>
      <c r="PZL109" s="164"/>
      <c r="PZM109" s="163"/>
      <c r="PZO109" s="165"/>
      <c r="PZQ109" s="139"/>
      <c r="PZS109" s="190"/>
      <c r="PZT109" s="141"/>
      <c r="PZU109" s="139"/>
      <c r="PZV109" s="163"/>
      <c r="PZW109" s="163"/>
      <c r="PZX109" s="139"/>
      <c r="PZY109" s="143"/>
      <c r="PZZ109" s="163"/>
      <c r="QAA109" s="139"/>
      <c r="QAB109" s="143"/>
      <c r="QAC109" s="163"/>
      <c r="QAD109" s="139"/>
      <c r="QAE109" s="143"/>
      <c r="QAF109" s="163"/>
      <c r="QAG109" s="139"/>
      <c r="QAH109" s="143"/>
      <c r="QAI109" s="163"/>
      <c r="QAJ109" s="191"/>
      <c r="QAK109" s="164"/>
      <c r="QAL109" s="163"/>
      <c r="QAN109" s="165"/>
      <c r="QAP109" s="139"/>
      <c r="QAR109" s="190"/>
      <c r="QAS109" s="141"/>
      <c r="QAT109" s="139"/>
      <c r="QAU109" s="163"/>
      <c r="QAV109" s="163"/>
      <c r="QAW109" s="139"/>
      <c r="QAX109" s="143"/>
      <c r="QAY109" s="163"/>
      <c r="QAZ109" s="139"/>
      <c r="QBA109" s="143"/>
      <c r="QBB109" s="163"/>
      <c r="QBC109" s="139"/>
      <c r="QBD109" s="143"/>
      <c r="QBE109" s="163"/>
      <c r="QBF109" s="139"/>
      <c r="QBG109" s="143"/>
      <c r="QBH109" s="163"/>
      <c r="QBI109" s="191"/>
      <c r="QBJ109" s="164"/>
      <c r="QBK109" s="163"/>
      <c r="QBM109" s="165"/>
      <c r="QBO109" s="139"/>
      <c r="QBQ109" s="190"/>
      <c r="QBR109" s="141"/>
      <c r="QBS109" s="139"/>
      <c r="QBT109" s="163"/>
      <c r="QBU109" s="163"/>
      <c r="QBV109" s="139"/>
      <c r="QBW109" s="143"/>
      <c r="QBX109" s="163"/>
      <c r="QBY109" s="139"/>
      <c r="QBZ109" s="143"/>
      <c r="QCA109" s="163"/>
      <c r="QCB109" s="139"/>
      <c r="QCC109" s="143"/>
      <c r="QCD109" s="163"/>
      <c r="QCE109" s="139"/>
      <c r="QCF109" s="143"/>
      <c r="QCG109" s="163"/>
      <c r="QCH109" s="191"/>
      <c r="QCI109" s="164"/>
      <c r="QCJ109" s="163"/>
      <c r="QCL109" s="165"/>
      <c r="QCN109" s="139"/>
      <c r="QCP109" s="190"/>
      <c r="QCQ109" s="141"/>
      <c r="QCR109" s="139"/>
      <c r="QCS109" s="163"/>
      <c r="QCT109" s="163"/>
      <c r="QCU109" s="139"/>
      <c r="QCV109" s="143"/>
      <c r="QCW109" s="163"/>
      <c r="QCX109" s="139"/>
      <c r="QCY109" s="143"/>
      <c r="QCZ109" s="163"/>
      <c r="QDA109" s="139"/>
      <c r="QDB109" s="143"/>
      <c r="QDC109" s="163"/>
      <c r="QDD109" s="139"/>
      <c r="QDE109" s="143"/>
      <c r="QDF109" s="163"/>
      <c r="QDG109" s="191"/>
      <c r="QDH109" s="164"/>
      <c r="QDI109" s="163"/>
      <c r="QDK109" s="165"/>
      <c r="QDM109" s="139"/>
      <c r="QDO109" s="190"/>
      <c r="QDP109" s="141"/>
      <c r="QDQ109" s="139"/>
      <c r="QDR109" s="163"/>
      <c r="QDS109" s="163"/>
      <c r="QDT109" s="139"/>
      <c r="QDU109" s="143"/>
      <c r="QDV109" s="163"/>
      <c r="QDW109" s="139"/>
      <c r="QDX109" s="143"/>
      <c r="QDY109" s="163"/>
      <c r="QDZ109" s="139"/>
      <c r="QEA109" s="143"/>
      <c r="QEB109" s="163"/>
      <c r="QEC109" s="139"/>
      <c r="QED109" s="143"/>
      <c r="QEE109" s="163"/>
      <c r="QEF109" s="191"/>
      <c r="QEG109" s="164"/>
      <c r="QEH109" s="163"/>
      <c r="QEJ109" s="165"/>
      <c r="QEL109" s="139"/>
      <c r="QEN109" s="190"/>
      <c r="QEO109" s="141"/>
      <c r="QEP109" s="139"/>
      <c r="QEQ109" s="163"/>
      <c r="QER109" s="163"/>
      <c r="QES109" s="139"/>
      <c r="QET109" s="143"/>
      <c r="QEU109" s="163"/>
      <c r="QEV109" s="139"/>
      <c r="QEW109" s="143"/>
      <c r="QEX109" s="163"/>
      <c r="QEY109" s="139"/>
      <c r="QEZ109" s="143"/>
      <c r="QFA109" s="163"/>
      <c r="QFB109" s="139"/>
      <c r="QFC109" s="143"/>
      <c r="QFD109" s="163"/>
      <c r="QFE109" s="191"/>
      <c r="QFF109" s="164"/>
      <c r="QFG109" s="163"/>
      <c r="QFI109" s="165"/>
      <c r="QFK109" s="139"/>
      <c r="QFM109" s="190"/>
      <c r="QFN109" s="141"/>
      <c r="QFO109" s="139"/>
      <c r="QFP109" s="163"/>
      <c r="QFQ109" s="163"/>
      <c r="QFR109" s="139"/>
      <c r="QFS109" s="143"/>
      <c r="QFT109" s="163"/>
      <c r="QFU109" s="139"/>
      <c r="QFV109" s="143"/>
      <c r="QFW109" s="163"/>
      <c r="QFX109" s="139"/>
      <c r="QFY109" s="143"/>
      <c r="QFZ109" s="163"/>
      <c r="QGA109" s="139"/>
      <c r="QGB109" s="143"/>
      <c r="QGC109" s="163"/>
      <c r="QGD109" s="191"/>
      <c r="QGE109" s="164"/>
      <c r="QGF109" s="163"/>
      <c r="QGH109" s="165"/>
      <c r="QGJ109" s="139"/>
      <c r="QGL109" s="190"/>
      <c r="QGM109" s="141"/>
      <c r="QGN109" s="139"/>
      <c r="QGO109" s="163"/>
      <c r="QGP109" s="163"/>
      <c r="QGQ109" s="139"/>
      <c r="QGR109" s="143"/>
      <c r="QGS109" s="163"/>
      <c r="QGT109" s="139"/>
      <c r="QGU109" s="143"/>
      <c r="QGV109" s="163"/>
      <c r="QGW109" s="139"/>
      <c r="QGX109" s="143"/>
      <c r="QGY109" s="163"/>
      <c r="QGZ109" s="139"/>
      <c r="QHA109" s="143"/>
      <c r="QHB109" s="163"/>
      <c r="QHC109" s="191"/>
      <c r="QHD109" s="164"/>
      <c r="QHE109" s="163"/>
      <c r="QHG109" s="165"/>
      <c r="QHI109" s="139"/>
      <c r="QHK109" s="190"/>
      <c r="QHL109" s="141"/>
      <c r="QHM109" s="139"/>
      <c r="QHN109" s="163"/>
      <c r="QHO109" s="163"/>
      <c r="QHP109" s="139"/>
      <c r="QHQ109" s="143"/>
      <c r="QHR109" s="163"/>
      <c r="QHS109" s="139"/>
      <c r="QHT109" s="143"/>
      <c r="QHU109" s="163"/>
      <c r="QHV109" s="139"/>
      <c r="QHW109" s="143"/>
      <c r="QHX109" s="163"/>
      <c r="QHY109" s="139"/>
      <c r="QHZ109" s="143"/>
      <c r="QIA109" s="163"/>
      <c r="QIB109" s="191"/>
      <c r="QIC109" s="164"/>
      <c r="QID109" s="163"/>
      <c r="QIF109" s="165"/>
      <c r="QIH109" s="139"/>
      <c r="QIJ109" s="190"/>
      <c r="QIK109" s="141"/>
      <c r="QIL109" s="139"/>
      <c r="QIM109" s="163"/>
      <c r="QIN109" s="163"/>
      <c r="QIO109" s="139"/>
      <c r="QIP109" s="143"/>
      <c r="QIQ109" s="163"/>
      <c r="QIR109" s="139"/>
      <c r="QIS109" s="143"/>
      <c r="QIT109" s="163"/>
      <c r="QIU109" s="139"/>
      <c r="QIV109" s="143"/>
      <c r="QIW109" s="163"/>
      <c r="QIX109" s="139"/>
      <c r="QIY109" s="143"/>
      <c r="QIZ109" s="163"/>
      <c r="QJA109" s="191"/>
      <c r="QJB109" s="164"/>
      <c r="QJC109" s="163"/>
      <c r="QJE109" s="165"/>
      <c r="QJG109" s="139"/>
      <c r="QJI109" s="190"/>
      <c r="QJJ109" s="141"/>
      <c r="QJK109" s="139"/>
      <c r="QJL109" s="163"/>
      <c r="QJM109" s="163"/>
      <c r="QJN109" s="139"/>
      <c r="QJO109" s="143"/>
      <c r="QJP109" s="163"/>
      <c r="QJQ109" s="139"/>
      <c r="QJR109" s="143"/>
      <c r="QJS109" s="163"/>
      <c r="QJT109" s="139"/>
      <c r="QJU109" s="143"/>
      <c r="QJV109" s="163"/>
      <c r="QJW109" s="139"/>
      <c r="QJX109" s="143"/>
      <c r="QJY109" s="163"/>
      <c r="QJZ109" s="191"/>
      <c r="QKA109" s="164"/>
      <c r="QKB109" s="163"/>
      <c r="QKD109" s="165"/>
      <c r="QKF109" s="139"/>
      <c r="QKH109" s="190"/>
      <c r="QKI109" s="141"/>
      <c r="QKJ109" s="139"/>
      <c r="QKK109" s="163"/>
      <c r="QKL109" s="163"/>
      <c r="QKM109" s="139"/>
      <c r="QKN109" s="143"/>
      <c r="QKO109" s="163"/>
      <c r="QKP109" s="139"/>
      <c r="QKQ109" s="143"/>
      <c r="QKR109" s="163"/>
      <c r="QKS109" s="139"/>
      <c r="QKT109" s="143"/>
      <c r="QKU109" s="163"/>
      <c r="QKV109" s="139"/>
      <c r="QKW109" s="143"/>
      <c r="QKX109" s="163"/>
      <c r="QKY109" s="191"/>
      <c r="QKZ109" s="164"/>
      <c r="QLA109" s="163"/>
      <c r="QLC109" s="165"/>
      <c r="QLE109" s="139"/>
      <c r="QLG109" s="190"/>
      <c r="QLH109" s="141"/>
      <c r="QLI109" s="139"/>
      <c r="QLJ109" s="163"/>
      <c r="QLK109" s="163"/>
      <c r="QLL109" s="139"/>
      <c r="QLM109" s="143"/>
      <c r="QLN109" s="163"/>
      <c r="QLO109" s="139"/>
      <c r="QLP109" s="143"/>
      <c r="QLQ109" s="163"/>
      <c r="QLR109" s="139"/>
      <c r="QLS109" s="143"/>
      <c r="QLT109" s="163"/>
      <c r="QLU109" s="139"/>
      <c r="QLV109" s="143"/>
      <c r="QLW109" s="163"/>
      <c r="QLX109" s="191"/>
      <c r="QLY109" s="164"/>
      <c r="QLZ109" s="163"/>
      <c r="QMB109" s="165"/>
      <c r="QMD109" s="139"/>
      <c r="QMF109" s="190"/>
      <c r="QMG109" s="141"/>
      <c r="QMH109" s="139"/>
      <c r="QMI109" s="163"/>
      <c r="QMJ109" s="163"/>
      <c r="QMK109" s="139"/>
      <c r="QML109" s="143"/>
      <c r="QMM109" s="163"/>
      <c r="QMN109" s="139"/>
      <c r="QMO109" s="143"/>
      <c r="QMP109" s="163"/>
      <c r="QMQ109" s="139"/>
      <c r="QMR109" s="143"/>
      <c r="QMS109" s="163"/>
      <c r="QMT109" s="139"/>
      <c r="QMU109" s="143"/>
      <c r="QMV109" s="163"/>
      <c r="QMW109" s="191"/>
      <c r="QMX109" s="164"/>
      <c r="QMY109" s="163"/>
      <c r="QNA109" s="165"/>
      <c r="QNC109" s="139"/>
      <c r="QNE109" s="190"/>
      <c r="QNF109" s="141"/>
      <c r="QNG109" s="139"/>
      <c r="QNH109" s="163"/>
      <c r="QNI109" s="163"/>
      <c r="QNJ109" s="139"/>
      <c r="QNK109" s="143"/>
      <c r="QNL109" s="163"/>
      <c r="QNM109" s="139"/>
      <c r="QNN109" s="143"/>
      <c r="QNO109" s="163"/>
      <c r="QNP109" s="139"/>
      <c r="QNQ109" s="143"/>
      <c r="QNR109" s="163"/>
      <c r="QNS109" s="139"/>
      <c r="QNT109" s="143"/>
      <c r="QNU109" s="163"/>
      <c r="QNV109" s="191"/>
      <c r="QNW109" s="164"/>
      <c r="QNX109" s="163"/>
      <c r="QNZ109" s="165"/>
      <c r="QOB109" s="139"/>
      <c r="QOD109" s="190"/>
      <c r="QOE109" s="141"/>
      <c r="QOF109" s="139"/>
      <c r="QOG109" s="163"/>
      <c r="QOH109" s="163"/>
      <c r="QOI109" s="139"/>
      <c r="QOJ109" s="143"/>
      <c r="QOK109" s="163"/>
      <c r="QOL109" s="139"/>
      <c r="QOM109" s="143"/>
      <c r="QON109" s="163"/>
      <c r="QOO109" s="139"/>
      <c r="QOP109" s="143"/>
      <c r="QOQ109" s="163"/>
      <c r="QOR109" s="139"/>
      <c r="QOS109" s="143"/>
      <c r="QOT109" s="163"/>
      <c r="QOU109" s="191"/>
      <c r="QOV109" s="164"/>
      <c r="QOW109" s="163"/>
      <c r="QOY109" s="165"/>
      <c r="QPA109" s="139"/>
      <c r="QPC109" s="190"/>
      <c r="QPD109" s="141"/>
      <c r="QPE109" s="139"/>
      <c r="QPF109" s="163"/>
      <c r="QPG109" s="163"/>
      <c r="QPH109" s="139"/>
      <c r="QPI109" s="143"/>
      <c r="QPJ109" s="163"/>
      <c r="QPK109" s="139"/>
      <c r="QPL109" s="143"/>
      <c r="QPM109" s="163"/>
      <c r="QPN109" s="139"/>
      <c r="QPO109" s="143"/>
      <c r="QPP109" s="163"/>
      <c r="QPQ109" s="139"/>
      <c r="QPR109" s="143"/>
      <c r="QPS109" s="163"/>
      <c r="QPT109" s="191"/>
      <c r="QPU109" s="164"/>
      <c r="QPV109" s="163"/>
      <c r="QPX109" s="165"/>
      <c r="QPZ109" s="139"/>
      <c r="QQB109" s="190"/>
      <c r="QQC109" s="141"/>
      <c r="QQD109" s="139"/>
      <c r="QQE109" s="163"/>
      <c r="QQF109" s="163"/>
      <c r="QQG109" s="139"/>
      <c r="QQH109" s="143"/>
      <c r="QQI109" s="163"/>
      <c r="QQJ109" s="139"/>
      <c r="QQK109" s="143"/>
      <c r="QQL109" s="163"/>
      <c r="QQM109" s="139"/>
      <c r="QQN109" s="143"/>
      <c r="QQO109" s="163"/>
      <c r="QQP109" s="139"/>
      <c r="QQQ109" s="143"/>
      <c r="QQR109" s="163"/>
      <c r="QQS109" s="191"/>
      <c r="QQT109" s="164"/>
      <c r="QQU109" s="163"/>
      <c r="QQW109" s="165"/>
      <c r="QQY109" s="139"/>
      <c r="QRA109" s="190"/>
      <c r="QRB109" s="141"/>
      <c r="QRC109" s="139"/>
      <c r="QRD109" s="163"/>
      <c r="QRE109" s="163"/>
      <c r="QRF109" s="139"/>
      <c r="QRG109" s="143"/>
      <c r="QRH109" s="163"/>
      <c r="QRI109" s="139"/>
      <c r="QRJ109" s="143"/>
      <c r="QRK109" s="163"/>
      <c r="QRL109" s="139"/>
      <c r="QRM109" s="143"/>
      <c r="QRN109" s="163"/>
      <c r="QRO109" s="139"/>
      <c r="QRP109" s="143"/>
      <c r="QRQ109" s="163"/>
      <c r="QRR109" s="191"/>
      <c r="QRS109" s="164"/>
      <c r="QRT109" s="163"/>
      <c r="QRV109" s="165"/>
      <c r="QRX109" s="139"/>
      <c r="QRZ109" s="190"/>
      <c r="QSA109" s="141"/>
      <c r="QSB109" s="139"/>
      <c r="QSC109" s="163"/>
      <c r="QSD109" s="163"/>
      <c r="QSE109" s="139"/>
      <c r="QSF109" s="143"/>
      <c r="QSG109" s="163"/>
      <c r="QSH109" s="139"/>
      <c r="QSI109" s="143"/>
      <c r="QSJ109" s="163"/>
      <c r="QSK109" s="139"/>
      <c r="QSL109" s="143"/>
      <c r="QSM109" s="163"/>
      <c r="QSN109" s="139"/>
      <c r="QSO109" s="143"/>
      <c r="QSP109" s="163"/>
      <c r="QSQ109" s="191"/>
      <c r="QSR109" s="164"/>
      <c r="QSS109" s="163"/>
      <c r="QSU109" s="165"/>
      <c r="QSW109" s="139"/>
      <c r="QSY109" s="190"/>
      <c r="QSZ109" s="141"/>
      <c r="QTA109" s="139"/>
      <c r="QTB109" s="163"/>
      <c r="QTC109" s="163"/>
      <c r="QTD109" s="139"/>
      <c r="QTE109" s="143"/>
      <c r="QTF109" s="163"/>
      <c r="QTG109" s="139"/>
      <c r="QTH109" s="143"/>
      <c r="QTI109" s="163"/>
      <c r="QTJ109" s="139"/>
      <c r="QTK109" s="143"/>
      <c r="QTL109" s="163"/>
      <c r="QTM109" s="139"/>
      <c r="QTN109" s="143"/>
      <c r="QTO109" s="163"/>
      <c r="QTP109" s="191"/>
      <c r="QTQ109" s="164"/>
      <c r="QTR109" s="163"/>
      <c r="QTT109" s="165"/>
      <c r="QTV109" s="139"/>
      <c r="QTX109" s="190"/>
      <c r="QTY109" s="141"/>
      <c r="QTZ109" s="139"/>
      <c r="QUA109" s="163"/>
      <c r="QUB109" s="163"/>
      <c r="QUC109" s="139"/>
      <c r="QUD109" s="143"/>
      <c r="QUE109" s="163"/>
      <c r="QUF109" s="139"/>
      <c r="QUG109" s="143"/>
      <c r="QUH109" s="163"/>
      <c r="QUI109" s="139"/>
      <c r="QUJ109" s="143"/>
      <c r="QUK109" s="163"/>
      <c r="QUL109" s="139"/>
      <c r="QUM109" s="143"/>
      <c r="QUN109" s="163"/>
      <c r="QUO109" s="191"/>
      <c r="QUP109" s="164"/>
      <c r="QUQ109" s="163"/>
      <c r="QUS109" s="165"/>
      <c r="QUU109" s="139"/>
      <c r="QUW109" s="190"/>
      <c r="QUX109" s="141"/>
      <c r="QUY109" s="139"/>
      <c r="QUZ109" s="163"/>
      <c r="QVA109" s="163"/>
      <c r="QVB109" s="139"/>
      <c r="QVC109" s="143"/>
      <c r="QVD109" s="163"/>
      <c r="QVE109" s="139"/>
      <c r="QVF109" s="143"/>
      <c r="QVG109" s="163"/>
      <c r="QVH109" s="139"/>
      <c r="QVI109" s="143"/>
      <c r="QVJ109" s="163"/>
      <c r="QVK109" s="139"/>
      <c r="QVL109" s="143"/>
      <c r="QVM109" s="163"/>
      <c r="QVN109" s="191"/>
      <c r="QVO109" s="164"/>
      <c r="QVP109" s="163"/>
      <c r="QVR109" s="165"/>
      <c r="QVT109" s="139"/>
      <c r="QVV109" s="190"/>
      <c r="QVW109" s="141"/>
      <c r="QVX109" s="139"/>
      <c r="QVY109" s="163"/>
      <c r="QVZ109" s="163"/>
      <c r="QWA109" s="139"/>
      <c r="QWB109" s="143"/>
      <c r="QWC109" s="163"/>
      <c r="QWD109" s="139"/>
      <c r="QWE109" s="143"/>
      <c r="QWF109" s="163"/>
      <c r="QWG109" s="139"/>
      <c r="QWH109" s="143"/>
      <c r="QWI109" s="163"/>
      <c r="QWJ109" s="139"/>
      <c r="QWK109" s="143"/>
      <c r="QWL109" s="163"/>
      <c r="QWM109" s="191"/>
      <c r="QWN109" s="164"/>
      <c r="QWO109" s="163"/>
      <c r="QWQ109" s="165"/>
      <c r="QWS109" s="139"/>
      <c r="QWU109" s="190"/>
      <c r="QWV109" s="141"/>
      <c r="QWW109" s="139"/>
      <c r="QWX109" s="163"/>
      <c r="QWY109" s="163"/>
      <c r="QWZ109" s="139"/>
      <c r="QXA109" s="143"/>
      <c r="QXB109" s="163"/>
      <c r="QXC109" s="139"/>
      <c r="QXD109" s="143"/>
      <c r="QXE109" s="163"/>
      <c r="QXF109" s="139"/>
      <c r="QXG109" s="143"/>
      <c r="QXH109" s="163"/>
      <c r="QXI109" s="139"/>
      <c r="QXJ109" s="143"/>
      <c r="QXK109" s="163"/>
      <c r="QXL109" s="191"/>
      <c r="QXM109" s="164"/>
      <c r="QXN109" s="163"/>
      <c r="QXP109" s="165"/>
      <c r="QXR109" s="139"/>
      <c r="QXT109" s="190"/>
      <c r="QXU109" s="141"/>
      <c r="QXV109" s="139"/>
      <c r="QXW109" s="163"/>
      <c r="QXX109" s="163"/>
      <c r="QXY109" s="139"/>
      <c r="QXZ109" s="143"/>
      <c r="QYA109" s="163"/>
      <c r="QYB109" s="139"/>
      <c r="QYC109" s="143"/>
      <c r="QYD109" s="163"/>
      <c r="QYE109" s="139"/>
      <c r="QYF109" s="143"/>
      <c r="QYG109" s="163"/>
      <c r="QYH109" s="139"/>
      <c r="QYI109" s="143"/>
      <c r="QYJ109" s="163"/>
      <c r="QYK109" s="191"/>
      <c r="QYL109" s="164"/>
      <c r="QYM109" s="163"/>
      <c r="QYO109" s="165"/>
      <c r="QYQ109" s="139"/>
      <c r="QYS109" s="190"/>
      <c r="QYT109" s="141"/>
      <c r="QYU109" s="139"/>
      <c r="QYV109" s="163"/>
      <c r="QYW109" s="163"/>
      <c r="QYX109" s="139"/>
      <c r="QYY109" s="143"/>
      <c r="QYZ109" s="163"/>
      <c r="QZA109" s="139"/>
      <c r="QZB109" s="143"/>
      <c r="QZC109" s="163"/>
      <c r="QZD109" s="139"/>
      <c r="QZE109" s="143"/>
      <c r="QZF109" s="163"/>
      <c r="QZG109" s="139"/>
      <c r="QZH109" s="143"/>
      <c r="QZI109" s="163"/>
      <c r="QZJ109" s="191"/>
      <c r="QZK109" s="164"/>
      <c r="QZL109" s="163"/>
      <c r="QZN109" s="165"/>
      <c r="QZP109" s="139"/>
      <c r="QZR109" s="190"/>
      <c r="QZS109" s="141"/>
      <c r="QZT109" s="139"/>
      <c r="QZU109" s="163"/>
      <c r="QZV109" s="163"/>
      <c r="QZW109" s="139"/>
      <c r="QZX109" s="143"/>
      <c r="QZY109" s="163"/>
      <c r="QZZ109" s="139"/>
      <c r="RAA109" s="143"/>
      <c r="RAB109" s="163"/>
      <c r="RAC109" s="139"/>
      <c r="RAD109" s="143"/>
      <c r="RAE109" s="163"/>
      <c r="RAF109" s="139"/>
      <c r="RAG109" s="143"/>
      <c r="RAH109" s="163"/>
      <c r="RAI109" s="191"/>
      <c r="RAJ109" s="164"/>
      <c r="RAK109" s="163"/>
      <c r="RAM109" s="165"/>
      <c r="RAO109" s="139"/>
      <c r="RAQ109" s="190"/>
      <c r="RAR109" s="141"/>
      <c r="RAS109" s="139"/>
      <c r="RAT109" s="163"/>
      <c r="RAU109" s="163"/>
      <c r="RAV109" s="139"/>
      <c r="RAW109" s="143"/>
      <c r="RAX109" s="163"/>
      <c r="RAY109" s="139"/>
      <c r="RAZ109" s="143"/>
      <c r="RBA109" s="163"/>
      <c r="RBB109" s="139"/>
      <c r="RBC109" s="143"/>
      <c r="RBD109" s="163"/>
      <c r="RBE109" s="139"/>
      <c r="RBF109" s="143"/>
      <c r="RBG109" s="163"/>
      <c r="RBH109" s="191"/>
      <c r="RBI109" s="164"/>
      <c r="RBJ109" s="163"/>
      <c r="RBL109" s="165"/>
      <c r="RBN109" s="139"/>
      <c r="RBP109" s="190"/>
      <c r="RBQ109" s="141"/>
      <c r="RBR109" s="139"/>
      <c r="RBS109" s="163"/>
      <c r="RBT109" s="163"/>
      <c r="RBU109" s="139"/>
      <c r="RBV109" s="143"/>
      <c r="RBW109" s="163"/>
      <c r="RBX109" s="139"/>
      <c r="RBY109" s="143"/>
      <c r="RBZ109" s="163"/>
      <c r="RCA109" s="139"/>
      <c r="RCB109" s="143"/>
      <c r="RCC109" s="163"/>
      <c r="RCD109" s="139"/>
      <c r="RCE109" s="143"/>
      <c r="RCF109" s="163"/>
      <c r="RCG109" s="191"/>
      <c r="RCH109" s="164"/>
      <c r="RCI109" s="163"/>
      <c r="RCK109" s="165"/>
      <c r="RCM109" s="139"/>
      <c r="RCO109" s="190"/>
      <c r="RCP109" s="141"/>
      <c r="RCQ109" s="139"/>
      <c r="RCR109" s="163"/>
      <c r="RCS109" s="163"/>
      <c r="RCT109" s="139"/>
      <c r="RCU109" s="143"/>
      <c r="RCV109" s="163"/>
      <c r="RCW109" s="139"/>
      <c r="RCX109" s="143"/>
      <c r="RCY109" s="163"/>
      <c r="RCZ109" s="139"/>
      <c r="RDA109" s="143"/>
      <c r="RDB109" s="163"/>
      <c r="RDC109" s="139"/>
      <c r="RDD109" s="143"/>
      <c r="RDE109" s="163"/>
      <c r="RDF109" s="191"/>
      <c r="RDG109" s="164"/>
      <c r="RDH109" s="163"/>
      <c r="RDJ109" s="165"/>
      <c r="RDL109" s="139"/>
      <c r="RDN109" s="190"/>
      <c r="RDO109" s="141"/>
      <c r="RDP109" s="139"/>
      <c r="RDQ109" s="163"/>
      <c r="RDR109" s="163"/>
      <c r="RDS109" s="139"/>
      <c r="RDT109" s="143"/>
      <c r="RDU109" s="163"/>
      <c r="RDV109" s="139"/>
      <c r="RDW109" s="143"/>
      <c r="RDX109" s="163"/>
      <c r="RDY109" s="139"/>
      <c r="RDZ109" s="143"/>
      <c r="REA109" s="163"/>
      <c r="REB109" s="139"/>
      <c r="REC109" s="143"/>
      <c r="RED109" s="163"/>
      <c r="REE109" s="191"/>
      <c r="REF109" s="164"/>
      <c r="REG109" s="163"/>
      <c r="REI109" s="165"/>
      <c r="REK109" s="139"/>
      <c r="REM109" s="190"/>
      <c r="REN109" s="141"/>
      <c r="REO109" s="139"/>
      <c r="REP109" s="163"/>
      <c r="REQ109" s="163"/>
      <c r="RER109" s="139"/>
      <c r="RES109" s="143"/>
      <c r="RET109" s="163"/>
      <c r="REU109" s="139"/>
      <c r="REV109" s="143"/>
      <c r="REW109" s="163"/>
      <c r="REX109" s="139"/>
      <c r="REY109" s="143"/>
      <c r="REZ109" s="163"/>
      <c r="RFA109" s="139"/>
      <c r="RFB109" s="143"/>
      <c r="RFC109" s="163"/>
      <c r="RFD109" s="191"/>
      <c r="RFE109" s="164"/>
      <c r="RFF109" s="163"/>
      <c r="RFH109" s="165"/>
      <c r="RFJ109" s="139"/>
      <c r="RFL109" s="190"/>
      <c r="RFM109" s="141"/>
      <c r="RFN109" s="139"/>
      <c r="RFO109" s="163"/>
      <c r="RFP109" s="163"/>
      <c r="RFQ109" s="139"/>
      <c r="RFR109" s="143"/>
      <c r="RFS109" s="163"/>
      <c r="RFT109" s="139"/>
      <c r="RFU109" s="143"/>
      <c r="RFV109" s="163"/>
      <c r="RFW109" s="139"/>
      <c r="RFX109" s="143"/>
      <c r="RFY109" s="163"/>
      <c r="RFZ109" s="139"/>
      <c r="RGA109" s="143"/>
      <c r="RGB109" s="163"/>
      <c r="RGC109" s="191"/>
      <c r="RGD109" s="164"/>
      <c r="RGE109" s="163"/>
      <c r="RGG109" s="165"/>
      <c r="RGI109" s="139"/>
      <c r="RGK109" s="190"/>
      <c r="RGL109" s="141"/>
      <c r="RGM109" s="139"/>
      <c r="RGN109" s="163"/>
      <c r="RGO109" s="163"/>
      <c r="RGP109" s="139"/>
      <c r="RGQ109" s="143"/>
      <c r="RGR109" s="163"/>
      <c r="RGS109" s="139"/>
      <c r="RGT109" s="143"/>
      <c r="RGU109" s="163"/>
      <c r="RGV109" s="139"/>
      <c r="RGW109" s="143"/>
      <c r="RGX109" s="163"/>
      <c r="RGY109" s="139"/>
      <c r="RGZ109" s="143"/>
      <c r="RHA109" s="163"/>
      <c r="RHB109" s="191"/>
      <c r="RHC109" s="164"/>
      <c r="RHD109" s="163"/>
      <c r="RHF109" s="165"/>
      <c r="RHH109" s="139"/>
      <c r="RHJ109" s="190"/>
      <c r="RHK109" s="141"/>
      <c r="RHL109" s="139"/>
      <c r="RHM109" s="163"/>
      <c r="RHN109" s="163"/>
      <c r="RHO109" s="139"/>
      <c r="RHP109" s="143"/>
      <c r="RHQ109" s="163"/>
      <c r="RHR109" s="139"/>
      <c r="RHS109" s="143"/>
      <c r="RHT109" s="163"/>
      <c r="RHU109" s="139"/>
      <c r="RHV109" s="143"/>
      <c r="RHW109" s="163"/>
      <c r="RHX109" s="139"/>
      <c r="RHY109" s="143"/>
      <c r="RHZ109" s="163"/>
      <c r="RIA109" s="191"/>
      <c r="RIB109" s="164"/>
      <c r="RIC109" s="163"/>
      <c r="RIE109" s="165"/>
      <c r="RIG109" s="139"/>
      <c r="RII109" s="190"/>
      <c r="RIJ109" s="141"/>
      <c r="RIK109" s="139"/>
      <c r="RIL109" s="163"/>
      <c r="RIM109" s="163"/>
      <c r="RIN109" s="139"/>
      <c r="RIO109" s="143"/>
      <c r="RIP109" s="163"/>
      <c r="RIQ109" s="139"/>
      <c r="RIR109" s="143"/>
      <c r="RIS109" s="163"/>
      <c r="RIT109" s="139"/>
      <c r="RIU109" s="143"/>
      <c r="RIV109" s="163"/>
      <c r="RIW109" s="139"/>
      <c r="RIX109" s="143"/>
      <c r="RIY109" s="163"/>
      <c r="RIZ109" s="191"/>
      <c r="RJA109" s="164"/>
      <c r="RJB109" s="163"/>
      <c r="RJD109" s="165"/>
      <c r="RJF109" s="139"/>
      <c r="RJH109" s="190"/>
      <c r="RJI109" s="141"/>
      <c r="RJJ109" s="139"/>
      <c r="RJK109" s="163"/>
      <c r="RJL109" s="163"/>
      <c r="RJM109" s="139"/>
      <c r="RJN109" s="143"/>
      <c r="RJO109" s="163"/>
      <c r="RJP109" s="139"/>
      <c r="RJQ109" s="143"/>
      <c r="RJR109" s="163"/>
      <c r="RJS109" s="139"/>
      <c r="RJT109" s="143"/>
      <c r="RJU109" s="163"/>
      <c r="RJV109" s="139"/>
      <c r="RJW109" s="143"/>
      <c r="RJX109" s="163"/>
      <c r="RJY109" s="191"/>
      <c r="RJZ109" s="164"/>
      <c r="RKA109" s="163"/>
      <c r="RKC109" s="165"/>
      <c r="RKE109" s="139"/>
      <c r="RKG109" s="190"/>
      <c r="RKH109" s="141"/>
      <c r="RKI109" s="139"/>
      <c r="RKJ109" s="163"/>
      <c r="RKK109" s="163"/>
      <c r="RKL109" s="139"/>
      <c r="RKM109" s="143"/>
      <c r="RKN109" s="163"/>
      <c r="RKO109" s="139"/>
      <c r="RKP109" s="143"/>
      <c r="RKQ109" s="163"/>
      <c r="RKR109" s="139"/>
      <c r="RKS109" s="143"/>
      <c r="RKT109" s="163"/>
      <c r="RKU109" s="139"/>
      <c r="RKV109" s="143"/>
      <c r="RKW109" s="163"/>
      <c r="RKX109" s="191"/>
      <c r="RKY109" s="164"/>
      <c r="RKZ109" s="163"/>
      <c r="RLB109" s="165"/>
      <c r="RLD109" s="139"/>
      <c r="RLF109" s="190"/>
      <c r="RLG109" s="141"/>
      <c r="RLH109" s="139"/>
      <c r="RLI109" s="163"/>
      <c r="RLJ109" s="163"/>
      <c r="RLK109" s="139"/>
      <c r="RLL109" s="143"/>
      <c r="RLM109" s="163"/>
      <c r="RLN109" s="139"/>
      <c r="RLO109" s="143"/>
      <c r="RLP109" s="163"/>
      <c r="RLQ109" s="139"/>
      <c r="RLR109" s="143"/>
      <c r="RLS109" s="163"/>
      <c r="RLT109" s="139"/>
      <c r="RLU109" s="143"/>
      <c r="RLV109" s="163"/>
      <c r="RLW109" s="191"/>
      <c r="RLX109" s="164"/>
      <c r="RLY109" s="163"/>
      <c r="RMA109" s="165"/>
      <c r="RMC109" s="139"/>
      <c r="RME109" s="190"/>
      <c r="RMF109" s="141"/>
      <c r="RMG109" s="139"/>
      <c r="RMH109" s="163"/>
      <c r="RMI109" s="163"/>
      <c r="RMJ109" s="139"/>
      <c r="RMK109" s="143"/>
      <c r="RML109" s="163"/>
      <c r="RMM109" s="139"/>
      <c r="RMN109" s="143"/>
      <c r="RMO109" s="163"/>
      <c r="RMP109" s="139"/>
      <c r="RMQ109" s="143"/>
      <c r="RMR109" s="163"/>
      <c r="RMS109" s="139"/>
      <c r="RMT109" s="143"/>
      <c r="RMU109" s="163"/>
      <c r="RMV109" s="191"/>
      <c r="RMW109" s="164"/>
      <c r="RMX109" s="163"/>
      <c r="RMZ109" s="165"/>
      <c r="RNB109" s="139"/>
      <c r="RND109" s="190"/>
      <c r="RNE109" s="141"/>
      <c r="RNF109" s="139"/>
      <c r="RNG109" s="163"/>
      <c r="RNH109" s="163"/>
      <c r="RNI109" s="139"/>
      <c r="RNJ109" s="143"/>
      <c r="RNK109" s="163"/>
      <c r="RNL109" s="139"/>
      <c r="RNM109" s="143"/>
      <c r="RNN109" s="163"/>
      <c r="RNO109" s="139"/>
      <c r="RNP109" s="143"/>
      <c r="RNQ109" s="163"/>
      <c r="RNR109" s="139"/>
      <c r="RNS109" s="143"/>
      <c r="RNT109" s="163"/>
      <c r="RNU109" s="191"/>
      <c r="RNV109" s="164"/>
      <c r="RNW109" s="163"/>
      <c r="RNY109" s="165"/>
      <c r="ROA109" s="139"/>
      <c r="ROC109" s="190"/>
      <c r="ROD109" s="141"/>
      <c r="ROE109" s="139"/>
      <c r="ROF109" s="163"/>
      <c r="ROG109" s="163"/>
      <c r="ROH109" s="139"/>
      <c r="ROI109" s="143"/>
      <c r="ROJ109" s="163"/>
      <c r="ROK109" s="139"/>
      <c r="ROL109" s="143"/>
      <c r="ROM109" s="163"/>
      <c r="RON109" s="139"/>
      <c r="ROO109" s="143"/>
      <c r="ROP109" s="163"/>
      <c r="ROQ109" s="139"/>
      <c r="ROR109" s="143"/>
      <c r="ROS109" s="163"/>
      <c r="ROT109" s="191"/>
      <c r="ROU109" s="164"/>
      <c r="ROV109" s="163"/>
      <c r="ROX109" s="165"/>
      <c r="ROZ109" s="139"/>
      <c r="RPB109" s="190"/>
      <c r="RPC109" s="141"/>
      <c r="RPD109" s="139"/>
      <c r="RPE109" s="163"/>
      <c r="RPF109" s="163"/>
      <c r="RPG109" s="139"/>
      <c r="RPH109" s="143"/>
      <c r="RPI109" s="163"/>
      <c r="RPJ109" s="139"/>
      <c r="RPK109" s="143"/>
      <c r="RPL109" s="163"/>
      <c r="RPM109" s="139"/>
      <c r="RPN109" s="143"/>
      <c r="RPO109" s="163"/>
      <c r="RPP109" s="139"/>
      <c r="RPQ109" s="143"/>
      <c r="RPR109" s="163"/>
      <c r="RPS109" s="191"/>
      <c r="RPT109" s="164"/>
      <c r="RPU109" s="163"/>
      <c r="RPW109" s="165"/>
      <c r="RPY109" s="139"/>
      <c r="RQA109" s="190"/>
      <c r="RQB109" s="141"/>
      <c r="RQC109" s="139"/>
      <c r="RQD109" s="163"/>
      <c r="RQE109" s="163"/>
      <c r="RQF109" s="139"/>
      <c r="RQG109" s="143"/>
      <c r="RQH109" s="163"/>
      <c r="RQI109" s="139"/>
      <c r="RQJ109" s="143"/>
      <c r="RQK109" s="163"/>
      <c r="RQL109" s="139"/>
      <c r="RQM109" s="143"/>
      <c r="RQN109" s="163"/>
      <c r="RQO109" s="139"/>
      <c r="RQP109" s="143"/>
      <c r="RQQ109" s="163"/>
      <c r="RQR109" s="191"/>
      <c r="RQS109" s="164"/>
      <c r="RQT109" s="163"/>
      <c r="RQV109" s="165"/>
      <c r="RQX109" s="139"/>
      <c r="RQZ109" s="190"/>
      <c r="RRA109" s="141"/>
      <c r="RRB109" s="139"/>
      <c r="RRC109" s="163"/>
      <c r="RRD109" s="163"/>
      <c r="RRE109" s="139"/>
      <c r="RRF109" s="143"/>
      <c r="RRG109" s="163"/>
      <c r="RRH109" s="139"/>
      <c r="RRI109" s="143"/>
      <c r="RRJ109" s="163"/>
      <c r="RRK109" s="139"/>
      <c r="RRL109" s="143"/>
      <c r="RRM109" s="163"/>
      <c r="RRN109" s="139"/>
      <c r="RRO109" s="143"/>
      <c r="RRP109" s="163"/>
      <c r="RRQ109" s="191"/>
      <c r="RRR109" s="164"/>
      <c r="RRS109" s="163"/>
      <c r="RRU109" s="165"/>
      <c r="RRW109" s="139"/>
      <c r="RRY109" s="190"/>
      <c r="RRZ109" s="141"/>
      <c r="RSA109" s="139"/>
      <c r="RSB109" s="163"/>
      <c r="RSC109" s="163"/>
      <c r="RSD109" s="139"/>
      <c r="RSE109" s="143"/>
      <c r="RSF109" s="163"/>
      <c r="RSG109" s="139"/>
      <c r="RSH109" s="143"/>
      <c r="RSI109" s="163"/>
      <c r="RSJ109" s="139"/>
      <c r="RSK109" s="143"/>
      <c r="RSL109" s="163"/>
      <c r="RSM109" s="139"/>
      <c r="RSN109" s="143"/>
      <c r="RSO109" s="163"/>
      <c r="RSP109" s="191"/>
      <c r="RSQ109" s="164"/>
      <c r="RSR109" s="163"/>
      <c r="RST109" s="165"/>
      <c r="RSV109" s="139"/>
      <c r="RSX109" s="190"/>
      <c r="RSY109" s="141"/>
      <c r="RSZ109" s="139"/>
      <c r="RTA109" s="163"/>
      <c r="RTB109" s="163"/>
      <c r="RTC109" s="139"/>
      <c r="RTD109" s="143"/>
      <c r="RTE109" s="163"/>
      <c r="RTF109" s="139"/>
      <c r="RTG109" s="143"/>
      <c r="RTH109" s="163"/>
      <c r="RTI109" s="139"/>
      <c r="RTJ109" s="143"/>
      <c r="RTK109" s="163"/>
      <c r="RTL109" s="139"/>
      <c r="RTM109" s="143"/>
      <c r="RTN109" s="163"/>
      <c r="RTO109" s="191"/>
      <c r="RTP109" s="164"/>
      <c r="RTQ109" s="163"/>
      <c r="RTS109" s="165"/>
      <c r="RTU109" s="139"/>
      <c r="RTW109" s="190"/>
      <c r="RTX109" s="141"/>
      <c r="RTY109" s="139"/>
      <c r="RTZ109" s="163"/>
      <c r="RUA109" s="163"/>
      <c r="RUB109" s="139"/>
      <c r="RUC109" s="143"/>
      <c r="RUD109" s="163"/>
      <c r="RUE109" s="139"/>
      <c r="RUF109" s="143"/>
      <c r="RUG109" s="163"/>
      <c r="RUH109" s="139"/>
      <c r="RUI109" s="143"/>
      <c r="RUJ109" s="163"/>
      <c r="RUK109" s="139"/>
      <c r="RUL109" s="143"/>
      <c r="RUM109" s="163"/>
      <c r="RUN109" s="191"/>
      <c r="RUO109" s="164"/>
      <c r="RUP109" s="163"/>
      <c r="RUR109" s="165"/>
      <c r="RUT109" s="139"/>
      <c r="RUV109" s="190"/>
      <c r="RUW109" s="141"/>
      <c r="RUX109" s="139"/>
      <c r="RUY109" s="163"/>
      <c r="RUZ109" s="163"/>
      <c r="RVA109" s="139"/>
      <c r="RVB109" s="143"/>
      <c r="RVC109" s="163"/>
      <c r="RVD109" s="139"/>
      <c r="RVE109" s="143"/>
      <c r="RVF109" s="163"/>
      <c r="RVG109" s="139"/>
      <c r="RVH109" s="143"/>
      <c r="RVI109" s="163"/>
      <c r="RVJ109" s="139"/>
      <c r="RVK109" s="143"/>
      <c r="RVL109" s="163"/>
      <c r="RVM109" s="191"/>
      <c r="RVN109" s="164"/>
      <c r="RVO109" s="163"/>
      <c r="RVQ109" s="165"/>
      <c r="RVS109" s="139"/>
      <c r="RVU109" s="190"/>
      <c r="RVV109" s="141"/>
      <c r="RVW109" s="139"/>
      <c r="RVX109" s="163"/>
      <c r="RVY109" s="163"/>
      <c r="RVZ109" s="139"/>
      <c r="RWA109" s="143"/>
      <c r="RWB109" s="163"/>
      <c r="RWC109" s="139"/>
      <c r="RWD109" s="143"/>
      <c r="RWE109" s="163"/>
      <c r="RWF109" s="139"/>
      <c r="RWG109" s="143"/>
      <c r="RWH109" s="163"/>
      <c r="RWI109" s="139"/>
      <c r="RWJ109" s="143"/>
      <c r="RWK109" s="163"/>
      <c r="RWL109" s="191"/>
      <c r="RWM109" s="164"/>
      <c r="RWN109" s="163"/>
      <c r="RWP109" s="165"/>
      <c r="RWR109" s="139"/>
      <c r="RWT109" s="190"/>
      <c r="RWU109" s="141"/>
      <c r="RWV109" s="139"/>
      <c r="RWW109" s="163"/>
      <c r="RWX109" s="163"/>
      <c r="RWY109" s="139"/>
      <c r="RWZ109" s="143"/>
      <c r="RXA109" s="163"/>
      <c r="RXB109" s="139"/>
      <c r="RXC109" s="143"/>
      <c r="RXD109" s="163"/>
      <c r="RXE109" s="139"/>
      <c r="RXF109" s="143"/>
      <c r="RXG109" s="163"/>
      <c r="RXH109" s="139"/>
      <c r="RXI109" s="143"/>
      <c r="RXJ109" s="163"/>
      <c r="RXK109" s="191"/>
      <c r="RXL109" s="164"/>
      <c r="RXM109" s="163"/>
      <c r="RXO109" s="165"/>
      <c r="RXQ109" s="139"/>
      <c r="RXS109" s="190"/>
      <c r="RXT109" s="141"/>
      <c r="RXU109" s="139"/>
      <c r="RXV109" s="163"/>
      <c r="RXW109" s="163"/>
      <c r="RXX109" s="139"/>
      <c r="RXY109" s="143"/>
      <c r="RXZ109" s="163"/>
      <c r="RYA109" s="139"/>
      <c r="RYB109" s="143"/>
      <c r="RYC109" s="163"/>
      <c r="RYD109" s="139"/>
      <c r="RYE109" s="143"/>
      <c r="RYF109" s="163"/>
      <c r="RYG109" s="139"/>
      <c r="RYH109" s="143"/>
      <c r="RYI109" s="163"/>
      <c r="RYJ109" s="191"/>
      <c r="RYK109" s="164"/>
      <c r="RYL109" s="163"/>
      <c r="RYN109" s="165"/>
      <c r="RYP109" s="139"/>
      <c r="RYR109" s="190"/>
      <c r="RYS109" s="141"/>
      <c r="RYT109" s="139"/>
      <c r="RYU109" s="163"/>
      <c r="RYV109" s="163"/>
      <c r="RYW109" s="139"/>
      <c r="RYX109" s="143"/>
      <c r="RYY109" s="163"/>
      <c r="RYZ109" s="139"/>
      <c r="RZA109" s="143"/>
      <c r="RZB109" s="163"/>
      <c r="RZC109" s="139"/>
      <c r="RZD109" s="143"/>
      <c r="RZE109" s="163"/>
      <c r="RZF109" s="139"/>
      <c r="RZG109" s="143"/>
      <c r="RZH109" s="163"/>
      <c r="RZI109" s="191"/>
      <c r="RZJ109" s="164"/>
      <c r="RZK109" s="163"/>
      <c r="RZM109" s="165"/>
      <c r="RZO109" s="139"/>
      <c r="RZQ109" s="190"/>
      <c r="RZR109" s="141"/>
      <c r="RZS109" s="139"/>
      <c r="RZT109" s="163"/>
      <c r="RZU109" s="163"/>
      <c r="RZV109" s="139"/>
      <c r="RZW109" s="143"/>
      <c r="RZX109" s="163"/>
      <c r="RZY109" s="139"/>
      <c r="RZZ109" s="143"/>
      <c r="SAA109" s="163"/>
      <c r="SAB109" s="139"/>
      <c r="SAC109" s="143"/>
      <c r="SAD109" s="163"/>
      <c r="SAE109" s="139"/>
      <c r="SAF109" s="143"/>
      <c r="SAG109" s="163"/>
      <c r="SAH109" s="191"/>
      <c r="SAI109" s="164"/>
      <c r="SAJ109" s="163"/>
      <c r="SAL109" s="165"/>
      <c r="SAN109" s="139"/>
      <c r="SAP109" s="190"/>
      <c r="SAQ109" s="141"/>
      <c r="SAR109" s="139"/>
      <c r="SAS109" s="163"/>
      <c r="SAT109" s="163"/>
      <c r="SAU109" s="139"/>
      <c r="SAV109" s="143"/>
      <c r="SAW109" s="163"/>
      <c r="SAX109" s="139"/>
      <c r="SAY109" s="143"/>
      <c r="SAZ109" s="163"/>
      <c r="SBA109" s="139"/>
      <c r="SBB109" s="143"/>
      <c r="SBC109" s="163"/>
      <c r="SBD109" s="139"/>
      <c r="SBE109" s="143"/>
      <c r="SBF109" s="163"/>
      <c r="SBG109" s="191"/>
      <c r="SBH109" s="164"/>
      <c r="SBI109" s="163"/>
      <c r="SBK109" s="165"/>
      <c r="SBM109" s="139"/>
      <c r="SBO109" s="190"/>
      <c r="SBP109" s="141"/>
      <c r="SBQ109" s="139"/>
      <c r="SBR109" s="163"/>
      <c r="SBS109" s="163"/>
      <c r="SBT109" s="139"/>
      <c r="SBU109" s="143"/>
      <c r="SBV109" s="163"/>
      <c r="SBW109" s="139"/>
      <c r="SBX109" s="143"/>
      <c r="SBY109" s="163"/>
      <c r="SBZ109" s="139"/>
      <c r="SCA109" s="143"/>
      <c r="SCB109" s="163"/>
      <c r="SCC109" s="139"/>
      <c r="SCD109" s="143"/>
      <c r="SCE109" s="163"/>
      <c r="SCF109" s="191"/>
      <c r="SCG109" s="164"/>
      <c r="SCH109" s="163"/>
      <c r="SCJ109" s="165"/>
      <c r="SCL109" s="139"/>
      <c r="SCN109" s="190"/>
      <c r="SCO109" s="141"/>
      <c r="SCP109" s="139"/>
      <c r="SCQ109" s="163"/>
      <c r="SCR109" s="163"/>
      <c r="SCS109" s="139"/>
      <c r="SCT109" s="143"/>
      <c r="SCU109" s="163"/>
      <c r="SCV109" s="139"/>
      <c r="SCW109" s="143"/>
      <c r="SCX109" s="163"/>
      <c r="SCY109" s="139"/>
      <c r="SCZ109" s="143"/>
      <c r="SDA109" s="163"/>
      <c r="SDB109" s="139"/>
      <c r="SDC109" s="143"/>
      <c r="SDD109" s="163"/>
      <c r="SDE109" s="191"/>
      <c r="SDF109" s="164"/>
      <c r="SDG109" s="163"/>
      <c r="SDI109" s="165"/>
      <c r="SDK109" s="139"/>
      <c r="SDM109" s="190"/>
      <c r="SDN109" s="141"/>
      <c r="SDO109" s="139"/>
      <c r="SDP109" s="163"/>
      <c r="SDQ109" s="163"/>
      <c r="SDR109" s="139"/>
      <c r="SDS109" s="143"/>
      <c r="SDT109" s="163"/>
      <c r="SDU109" s="139"/>
      <c r="SDV109" s="143"/>
      <c r="SDW109" s="163"/>
      <c r="SDX109" s="139"/>
      <c r="SDY109" s="143"/>
      <c r="SDZ109" s="163"/>
      <c r="SEA109" s="139"/>
      <c r="SEB109" s="143"/>
      <c r="SEC109" s="163"/>
      <c r="SED109" s="191"/>
      <c r="SEE109" s="164"/>
      <c r="SEF109" s="163"/>
      <c r="SEH109" s="165"/>
      <c r="SEJ109" s="139"/>
      <c r="SEL109" s="190"/>
      <c r="SEM109" s="141"/>
      <c r="SEN109" s="139"/>
      <c r="SEO109" s="163"/>
      <c r="SEP109" s="163"/>
      <c r="SEQ109" s="139"/>
      <c r="SER109" s="143"/>
      <c r="SES109" s="163"/>
      <c r="SET109" s="139"/>
      <c r="SEU109" s="143"/>
      <c r="SEV109" s="163"/>
      <c r="SEW109" s="139"/>
      <c r="SEX109" s="143"/>
      <c r="SEY109" s="163"/>
      <c r="SEZ109" s="139"/>
      <c r="SFA109" s="143"/>
      <c r="SFB109" s="163"/>
      <c r="SFC109" s="191"/>
      <c r="SFD109" s="164"/>
      <c r="SFE109" s="163"/>
      <c r="SFG109" s="165"/>
      <c r="SFI109" s="139"/>
      <c r="SFK109" s="190"/>
      <c r="SFL109" s="141"/>
      <c r="SFM109" s="139"/>
      <c r="SFN109" s="163"/>
      <c r="SFO109" s="163"/>
      <c r="SFP109" s="139"/>
      <c r="SFQ109" s="143"/>
      <c r="SFR109" s="163"/>
      <c r="SFS109" s="139"/>
      <c r="SFT109" s="143"/>
      <c r="SFU109" s="163"/>
      <c r="SFV109" s="139"/>
      <c r="SFW109" s="143"/>
      <c r="SFX109" s="163"/>
      <c r="SFY109" s="139"/>
      <c r="SFZ109" s="143"/>
      <c r="SGA109" s="163"/>
      <c r="SGB109" s="191"/>
      <c r="SGC109" s="164"/>
      <c r="SGD109" s="163"/>
      <c r="SGF109" s="165"/>
      <c r="SGH109" s="139"/>
      <c r="SGJ109" s="190"/>
      <c r="SGK109" s="141"/>
      <c r="SGL109" s="139"/>
      <c r="SGM109" s="163"/>
      <c r="SGN109" s="163"/>
      <c r="SGO109" s="139"/>
      <c r="SGP109" s="143"/>
      <c r="SGQ109" s="163"/>
      <c r="SGR109" s="139"/>
      <c r="SGS109" s="143"/>
      <c r="SGT109" s="163"/>
      <c r="SGU109" s="139"/>
      <c r="SGV109" s="143"/>
      <c r="SGW109" s="163"/>
      <c r="SGX109" s="139"/>
      <c r="SGY109" s="143"/>
      <c r="SGZ109" s="163"/>
      <c r="SHA109" s="191"/>
      <c r="SHB109" s="164"/>
      <c r="SHC109" s="163"/>
      <c r="SHE109" s="165"/>
      <c r="SHG109" s="139"/>
      <c r="SHI109" s="190"/>
      <c r="SHJ109" s="141"/>
      <c r="SHK109" s="139"/>
      <c r="SHL109" s="163"/>
      <c r="SHM109" s="163"/>
      <c r="SHN109" s="139"/>
      <c r="SHO109" s="143"/>
      <c r="SHP109" s="163"/>
      <c r="SHQ109" s="139"/>
      <c r="SHR109" s="143"/>
      <c r="SHS109" s="163"/>
      <c r="SHT109" s="139"/>
      <c r="SHU109" s="143"/>
      <c r="SHV109" s="163"/>
      <c r="SHW109" s="139"/>
      <c r="SHX109" s="143"/>
      <c r="SHY109" s="163"/>
      <c r="SHZ109" s="191"/>
      <c r="SIA109" s="164"/>
      <c r="SIB109" s="163"/>
      <c r="SID109" s="165"/>
      <c r="SIF109" s="139"/>
      <c r="SIH109" s="190"/>
      <c r="SII109" s="141"/>
      <c r="SIJ109" s="139"/>
      <c r="SIK109" s="163"/>
      <c r="SIL109" s="163"/>
      <c r="SIM109" s="139"/>
      <c r="SIN109" s="143"/>
      <c r="SIO109" s="163"/>
      <c r="SIP109" s="139"/>
      <c r="SIQ109" s="143"/>
      <c r="SIR109" s="163"/>
      <c r="SIS109" s="139"/>
      <c r="SIT109" s="143"/>
      <c r="SIU109" s="163"/>
      <c r="SIV109" s="139"/>
      <c r="SIW109" s="143"/>
      <c r="SIX109" s="163"/>
      <c r="SIY109" s="191"/>
      <c r="SIZ109" s="164"/>
      <c r="SJA109" s="163"/>
      <c r="SJC109" s="165"/>
      <c r="SJE109" s="139"/>
      <c r="SJG109" s="190"/>
      <c r="SJH109" s="141"/>
      <c r="SJI109" s="139"/>
      <c r="SJJ109" s="163"/>
      <c r="SJK109" s="163"/>
      <c r="SJL109" s="139"/>
      <c r="SJM109" s="143"/>
      <c r="SJN109" s="163"/>
      <c r="SJO109" s="139"/>
      <c r="SJP109" s="143"/>
      <c r="SJQ109" s="163"/>
      <c r="SJR109" s="139"/>
      <c r="SJS109" s="143"/>
      <c r="SJT109" s="163"/>
      <c r="SJU109" s="139"/>
      <c r="SJV109" s="143"/>
      <c r="SJW109" s="163"/>
      <c r="SJX109" s="191"/>
      <c r="SJY109" s="164"/>
      <c r="SJZ109" s="163"/>
      <c r="SKB109" s="165"/>
      <c r="SKD109" s="139"/>
      <c r="SKF109" s="190"/>
      <c r="SKG109" s="141"/>
      <c r="SKH109" s="139"/>
      <c r="SKI109" s="163"/>
      <c r="SKJ109" s="163"/>
      <c r="SKK109" s="139"/>
      <c r="SKL109" s="143"/>
      <c r="SKM109" s="163"/>
      <c r="SKN109" s="139"/>
      <c r="SKO109" s="143"/>
      <c r="SKP109" s="163"/>
      <c r="SKQ109" s="139"/>
      <c r="SKR109" s="143"/>
      <c r="SKS109" s="163"/>
      <c r="SKT109" s="139"/>
      <c r="SKU109" s="143"/>
      <c r="SKV109" s="163"/>
      <c r="SKW109" s="191"/>
      <c r="SKX109" s="164"/>
      <c r="SKY109" s="163"/>
      <c r="SLA109" s="165"/>
      <c r="SLC109" s="139"/>
      <c r="SLE109" s="190"/>
      <c r="SLF109" s="141"/>
      <c r="SLG109" s="139"/>
      <c r="SLH109" s="163"/>
      <c r="SLI109" s="163"/>
      <c r="SLJ109" s="139"/>
      <c r="SLK109" s="143"/>
      <c r="SLL109" s="163"/>
      <c r="SLM109" s="139"/>
      <c r="SLN109" s="143"/>
      <c r="SLO109" s="163"/>
      <c r="SLP109" s="139"/>
      <c r="SLQ109" s="143"/>
      <c r="SLR109" s="163"/>
      <c r="SLS109" s="139"/>
      <c r="SLT109" s="143"/>
      <c r="SLU109" s="163"/>
      <c r="SLV109" s="191"/>
      <c r="SLW109" s="164"/>
      <c r="SLX109" s="163"/>
      <c r="SLZ109" s="165"/>
      <c r="SMB109" s="139"/>
      <c r="SMD109" s="190"/>
      <c r="SME109" s="141"/>
      <c r="SMF109" s="139"/>
      <c r="SMG109" s="163"/>
      <c r="SMH109" s="163"/>
      <c r="SMI109" s="139"/>
      <c r="SMJ109" s="143"/>
      <c r="SMK109" s="163"/>
      <c r="SML109" s="139"/>
      <c r="SMM109" s="143"/>
      <c r="SMN109" s="163"/>
      <c r="SMO109" s="139"/>
      <c r="SMP109" s="143"/>
      <c r="SMQ109" s="163"/>
      <c r="SMR109" s="139"/>
      <c r="SMS109" s="143"/>
      <c r="SMT109" s="163"/>
      <c r="SMU109" s="191"/>
      <c r="SMV109" s="164"/>
      <c r="SMW109" s="163"/>
      <c r="SMY109" s="165"/>
      <c r="SNA109" s="139"/>
      <c r="SNC109" s="190"/>
      <c r="SND109" s="141"/>
      <c r="SNE109" s="139"/>
      <c r="SNF109" s="163"/>
      <c r="SNG109" s="163"/>
      <c r="SNH109" s="139"/>
      <c r="SNI109" s="143"/>
      <c r="SNJ109" s="163"/>
      <c r="SNK109" s="139"/>
      <c r="SNL109" s="143"/>
      <c r="SNM109" s="163"/>
      <c r="SNN109" s="139"/>
      <c r="SNO109" s="143"/>
      <c r="SNP109" s="163"/>
      <c r="SNQ109" s="139"/>
      <c r="SNR109" s="143"/>
      <c r="SNS109" s="163"/>
      <c r="SNT109" s="191"/>
      <c r="SNU109" s="164"/>
      <c r="SNV109" s="163"/>
      <c r="SNX109" s="165"/>
      <c r="SNZ109" s="139"/>
      <c r="SOB109" s="190"/>
      <c r="SOC109" s="141"/>
      <c r="SOD109" s="139"/>
      <c r="SOE109" s="163"/>
      <c r="SOF109" s="163"/>
      <c r="SOG109" s="139"/>
      <c r="SOH109" s="143"/>
      <c r="SOI109" s="163"/>
      <c r="SOJ109" s="139"/>
      <c r="SOK109" s="143"/>
      <c r="SOL109" s="163"/>
      <c r="SOM109" s="139"/>
      <c r="SON109" s="143"/>
      <c r="SOO109" s="163"/>
      <c r="SOP109" s="139"/>
      <c r="SOQ109" s="143"/>
      <c r="SOR109" s="163"/>
      <c r="SOS109" s="191"/>
      <c r="SOT109" s="164"/>
      <c r="SOU109" s="163"/>
      <c r="SOW109" s="165"/>
      <c r="SOY109" s="139"/>
      <c r="SPA109" s="190"/>
      <c r="SPB109" s="141"/>
      <c r="SPC109" s="139"/>
      <c r="SPD109" s="163"/>
      <c r="SPE109" s="163"/>
      <c r="SPF109" s="139"/>
      <c r="SPG109" s="143"/>
      <c r="SPH109" s="163"/>
      <c r="SPI109" s="139"/>
      <c r="SPJ109" s="143"/>
      <c r="SPK109" s="163"/>
      <c r="SPL109" s="139"/>
      <c r="SPM109" s="143"/>
      <c r="SPN109" s="163"/>
      <c r="SPO109" s="139"/>
      <c r="SPP109" s="143"/>
      <c r="SPQ109" s="163"/>
      <c r="SPR109" s="191"/>
      <c r="SPS109" s="164"/>
      <c r="SPT109" s="163"/>
      <c r="SPV109" s="165"/>
      <c r="SPX109" s="139"/>
      <c r="SPZ109" s="190"/>
      <c r="SQA109" s="141"/>
      <c r="SQB109" s="139"/>
      <c r="SQC109" s="163"/>
      <c r="SQD109" s="163"/>
      <c r="SQE109" s="139"/>
      <c r="SQF109" s="143"/>
      <c r="SQG109" s="163"/>
      <c r="SQH109" s="139"/>
      <c r="SQI109" s="143"/>
      <c r="SQJ109" s="163"/>
      <c r="SQK109" s="139"/>
      <c r="SQL109" s="143"/>
      <c r="SQM109" s="163"/>
      <c r="SQN109" s="139"/>
      <c r="SQO109" s="143"/>
      <c r="SQP109" s="163"/>
      <c r="SQQ109" s="191"/>
      <c r="SQR109" s="164"/>
      <c r="SQS109" s="163"/>
      <c r="SQU109" s="165"/>
      <c r="SQW109" s="139"/>
      <c r="SQY109" s="190"/>
      <c r="SQZ109" s="141"/>
      <c r="SRA109" s="139"/>
      <c r="SRB109" s="163"/>
      <c r="SRC109" s="163"/>
      <c r="SRD109" s="139"/>
      <c r="SRE109" s="143"/>
      <c r="SRF109" s="163"/>
      <c r="SRG109" s="139"/>
      <c r="SRH109" s="143"/>
      <c r="SRI109" s="163"/>
      <c r="SRJ109" s="139"/>
      <c r="SRK109" s="143"/>
      <c r="SRL109" s="163"/>
      <c r="SRM109" s="139"/>
      <c r="SRN109" s="143"/>
      <c r="SRO109" s="163"/>
      <c r="SRP109" s="191"/>
      <c r="SRQ109" s="164"/>
      <c r="SRR109" s="163"/>
      <c r="SRT109" s="165"/>
      <c r="SRV109" s="139"/>
      <c r="SRX109" s="190"/>
      <c r="SRY109" s="141"/>
      <c r="SRZ109" s="139"/>
      <c r="SSA109" s="163"/>
      <c r="SSB109" s="163"/>
      <c r="SSC109" s="139"/>
      <c r="SSD109" s="143"/>
      <c r="SSE109" s="163"/>
      <c r="SSF109" s="139"/>
      <c r="SSG109" s="143"/>
      <c r="SSH109" s="163"/>
      <c r="SSI109" s="139"/>
      <c r="SSJ109" s="143"/>
      <c r="SSK109" s="163"/>
      <c r="SSL109" s="139"/>
      <c r="SSM109" s="143"/>
      <c r="SSN109" s="163"/>
      <c r="SSO109" s="191"/>
      <c r="SSP109" s="164"/>
      <c r="SSQ109" s="163"/>
      <c r="SSS109" s="165"/>
      <c r="SSU109" s="139"/>
      <c r="SSW109" s="190"/>
      <c r="SSX109" s="141"/>
      <c r="SSY109" s="139"/>
      <c r="SSZ109" s="163"/>
      <c r="STA109" s="163"/>
      <c r="STB109" s="139"/>
      <c r="STC109" s="143"/>
      <c r="STD109" s="163"/>
      <c r="STE109" s="139"/>
      <c r="STF109" s="143"/>
      <c r="STG109" s="163"/>
      <c r="STH109" s="139"/>
      <c r="STI109" s="143"/>
      <c r="STJ109" s="163"/>
      <c r="STK109" s="139"/>
      <c r="STL109" s="143"/>
      <c r="STM109" s="163"/>
      <c r="STN109" s="191"/>
      <c r="STO109" s="164"/>
      <c r="STP109" s="163"/>
      <c r="STR109" s="165"/>
      <c r="STT109" s="139"/>
      <c r="STV109" s="190"/>
      <c r="STW109" s="141"/>
      <c r="STX109" s="139"/>
      <c r="STY109" s="163"/>
      <c r="STZ109" s="163"/>
      <c r="SUA109" s="139"/>
      <c r="SUB109" s="143"/>
      <c r="SUC109" s="163"/>
      <c r="SUD109" s="139"/>
      <c r="SUE109" s="143"/>
      <c r="SUF109" s="163"/>
      <c r="SUG109" s="139"/>
      <c r="SUH109" s="143"/>
      <c r="SUI109" s="163"/>
      <c r="SUJ109" s="139"/>
      <c r="SUK109" s="143"/>
      <c r="SUL109" s="163"/>
      <c r="SUM109" s="191"/>
      <c r="SUN109" s="164"/>
      <c r="SUO109" s="163"/>
      <c r="SUQ109" s="165"/>
      <c r="SUS109" s="139"/>
      <c r="SUU109" s="190"/>
      <c r="SUV109" s="141"/>
      <c r="SUW109" s="139"/>
      <c r="SUX109" s="163"/>
      <c r="SUY109" s="163"/>
      <c r="SUZ109" s="139"/>
      <c r="SVA109" s="143"/>
      <c r="SVB109" s="163"/>
      <c r="SVC109" s="139"/>
      <c r="SVD109" s="143"/>
      <c r="SVE109" s="163"/>
      <c r="SVF109" s="139"/>
      <c r="SVG109" s="143"/>
      <c r="SVH109" s="163"/>
      <c r="SVI109" s="139"/>
      <c r="SVJ109" s="143"/>
      <c r="SVK109" s="163"/>
      <c r="SVL109" s="191"/>
      <c r="SVM109" s="164"/>
      <c r="SVN109" s="163"/>
      <c r="SVP109" s="165"/>
      <c r="SVR109" s="139"/>
      <c r="SVT109" s="190"/>
      <c r="SVU109" s="141"/>
      <c r="SVV109" s="139"/>
      <c r="SVW109" s="163"/>
      <c r="SVX109" s="163"/>
      <c r="SVY109" s="139"/>
      <c r="SVZ109" s="143"/>
      <c r="SWA109" s="163"/>
      <c r="SWB109" s="139"/>
      <c r="SWC109" s="143"/>
      <c r="SWD109" s="163"/>
      <c r="SWE109" s="139"/>
      <c r="SWF109" s="143"/>
      <c r="SWG109" s="163"/>
      <c r="SWH109" s="139"/>
      <c r="SWI109" s="143"/>
      <c r="SWJ109" s="163"/>
      <c r="SWK109" s="191"/>
      <c r="SWL109" s="164"/>
      <c r="SWM109" s="163"/>
      <c r="SWO109" s="165"/>
      <c r="SWQ109" s="139"/>
      <c r="SWS109" s="190"/>
      <c r="SWT109" s="141"/>
      <c r="SWU109" s="139"/>
      <c r="SWV109" s="163"/>
      <c r="SWW109" s="163"/>
      <c r="SWX109" s="139"/>
      <c r="SWY109" s="143"/>
      <c r="SWZ109" s="163"/>
      <c r="SXA109" s="139"/>
      <c r="SXB109" s="143"/>
      <c r="SXC109" s="163"/>
      <c r="SXD109" s="139"/>
      <c r="SXE109" s="143"/>
      <c r="SXF109" s="163"/>
      <c r="SXG109" s="139"/>
      <c r="SXH109" s="143"/>
      <c r="SXI109" s="163"/>
      <c r="SXJ109" s="191"/>
      <c r="SXK109" s="164"/>
      <c r="SXL109" s="163"/>
      <c r="SXN109" s="165"/>
      <c r="SXP109" s="139"/>
      <c r="SXR109" s="190"/>
      <c r="SXS109" s="141"/>
      <c r="SXT109" s="139"/>
      <c r="SXU109" s="163"/>
      <c r="SXV109" s="163"/>
      <c r="SXW109" s="139"/>
      <c r="SXX109" s="143"/>
      <c r="SXY109" s="163"/>
      <c r="SXZ109" s="139"/>
      <c r="SYA109" s="143"/>
      <c r="SYB109" s="163"/>
      <c r="SYC109" s="139"/>
      <c r="SYD109" s="143"/>
      <c r="SYE109" s="163"/>
      <c r="SYF109" s="139"/>
      <c r="SYG109" s="143"/>
      <c r="SYH109" s="163"/>
      <c r="SYI109" s="191"/>
      <c r="SYJ109" s="164"/>
      <c r="SYK109" s="163"/>
      <c r="SYM109" s="165"/>
      <c r="SYO109" s="139"/>
      <c r="SYQ109" s="190"/>
      <c r="SYR109" s="141"/>
      <c r="SYS109" s="139"/>
      <c r="SYT109" s="163"/>
      <c r="SYU109" s="163"/>
      <c r="SYV109" s="139"/>
      <c r="SYW109" s="143"/>
      <c r="SYX109" s="163"/>
      <c r="SYY109" s="139"/>
      <c r="SYZ109" s="143"/>
      <c r="SZA109" s="163"/>
      <c r="SZB109" s="139"/>
      <c r="SZC109" s="143"/>
      <c r="SZD109" s="163"/>
      <c r="SZE109" s="139"/>
      <c r="SZF109" s="143"/>
      <c r="SZG109" s="163"/>
      <c r="SZH109" s="191"/>
      <c r="SZI109" s="164"/>
      <c r="SZJ109" s="163"/>
      <c r="SZL109" s="165"/>
      <c r="SZN109" s="139"/>
      <c r="SZP109" s="190"/>
      <c r="SZQ109" s="141"/>
      <c r="SZR109" s="139"/>
      <c r="SZS109" s="163"/>
      <c r="SZT109" s="163"/>
      <c r="SZU109" s="139"/>
      <c r="SZV109" s="143"/>
      <c r="SZW109" s="163"/>
      <c r="SZX109" s="139"/>
      <c r="SZY109" s="143"/>
      <c r="SZZ109" s="163"/>
      <c r="TAA109" s="139"/>
      <c r="TAB109" s="143"/>
      <c r="TAC109" s="163"/>
      <c r="TAD109" s="139"/>
      <c r="TAE109" s="143"/>
      <c r="TAF109" s="163"/>
      <c r="TAG109" s="191"/>
      <c r="TAH109" s="164"/>
      <c r="TAI109" s="163"/>
      <c r="TAK109" s="165"/>
      <c r="TAM109" s="139"/>
      <c r="TAO109" s="190"/>
      <c r="TAP109" s="141"/>
      <c r="TAQ109" s="139"/>
      <c r="TAR109" s="163"/>
      <c r="TAS109" s="163"/>
      <c r="TAT109" s="139"/>
      <c r="TAU109" s="143"/>
      <c r="TAV109" s="163"/>
      <c r="TAW109" s="139"/>
      <c r="TAX109" s="143"/>
      <c r="TAY109" s="163"/>
      <c r="TAZ109" s="139"/>
      <c r="TBA109" s="143"/>
      <c r="TBB109" s="163"/>
      <c r="TBC109" s="139"/>
      <c r="TBD109" s="143"/>
      <c r="TBE109" s="163"/>
      <c r="TBF109" s="191"/>
      <c r="TBG109" s="164"/>
      <c r="TBH109" s="163"/>
      <c r="TBJ109" s="165"/>
      <c r="TBL109" s="139"/>
      <c r="TBN109" s="190"/>
      <c r="TBO109" s="141"/>
      <c r="TBP109" s="139"/>
      <c r="TBQ109" s="163"/>
      <c r="TBR109" s="163"/>
      <c r="TBS109" s="139"/>
      <c r="TBT109" s="143"/>
      <c r="TBU109" s="163"/>
      <c r="TBV109" s="139"/>
      <c r="TBW109" s="143"/>
      <c r="TBX109" s="163"/>
      <c r="TBY109" s="139"/>
      <c r="TBZ109" s="143"/>
      <c r="TCA109" s="163"/>
      <c r="TCB109" s="139"/>
      <c r="TCC109" s="143"/>
      <c r="TCD109" s="163"/>
      <c r="TCE109" s="191"/>
      <c r="TCF109" s="164"/>
      <c r="TCG109" s="163"/>
      <c r="TCI109" s="165"/>
      <c r="TCK109" s="139"/>
      <c r="TCM109" s="190"/>
      <c r="TCN109" s="141"/>
      <c r="TCO109" s="139"/>
      <c r="TCP109" s="163"/>
      <c r="TCQ109" s="163"/>
      <c r="TCR109" s="139"/>
      <c r="TCS109" s="143"/>
      <c r="TCT109" s="163"/>
      <c r="TCU109" s="139"/>
      <c r="TCV109" s="143"/>
      <c r="TCW109" s="163"/>
      <c r="TCX109" s="139"/>
      <c r="TCY109" s="143"/>
      <c r="TCZ109" s="163"/>
      <c r="TDA109" s="139"/>
      <c r="TDB109" s="143"/>
      <c r="TDC109" s="163"/>
      <c r="TDD109" s="191"/>
      <c r="TDE109" s="164"/>
      <c r="TDF109" s="163"/>
      <c r="TDH109" s="165"/>
      <c r="TDJ109" s="139"/>
      <c r="TDL109" s="190"/>
      <c r="TDM109" s="141"/>
      <c r="TDN109" s="139"/>
      <c r="TDO109" s="163"/>
      <c r="TDP109" s="163"/>
      <c r="TDQ109" s="139"/>
      <c r="TDR109" s="143"/>
      <c r="TDS109" s="163"/>
      <c r="TDT109" s="139"/>
      <c r="TDU109" s="143"/>
      <c r="TDV109" s="163"/>
      <c r="TDW109" s="139"/>
      <c r="TDX109" s="143"/>
      <c r="TDY109" s="163"/>
      <c r="TDZ109" s="139"/>
      <c r="TEA109" s="143"/>
      <c r="TEB109" s="163"/>
      <c r="TEC109" s="191"/>
      <c r="TED109" s="164"/>
      <c r="TEE109" s="163"/>
      <c r="TEG109" s="165"/>
      <c r="TEI109" s="139"/>
      <c r="TEK109" s="190"/>
      <c r="TEL109" s="141"/>
      <c r="TEM109" s="139"/>
      <c r="TEN109" s="163"/>
      <c r="TEO109" s="163"/>
      <c r="TEP109" s="139"/>
      <c r="TEQ109" s="143"/>
      <c r="TER109" s="163"/>
      <c r="TES109" s="139"/>
      <c r="TET109" s="143"/>
      <c r="TEU109" s="163"/>
      <c r="TEV109" s="139"/>
      <c r="TEW109" s="143"/>
      <c r="TEX109" s="163"/>
      <c r="TEY109" s="139"/>
      <c r="TEZ109" s="143"/>
      <c r="TFA109" s="163"/>
      <c r="TFB109" s="191"/>
      <c r="TFC109" s="164"/>
      <c r="TFD109" s="163"/>
      <c r="TFF109" s="165"/>
      <c r="TFH109" s="139"/>
      <c r="TFJ109" s="190"/>
      <c r="TFK109" s="141"/>
      <c r="TFL109" s="139"/>
      <c r="TFM109" s="163"/>
      <c r="TFN109" s="163"/>
      <c r="TFO109" s="139"/>
      <c r="TFP109" s="143"/>
      <c r="TFQ109" s="163"/>
      <c r="TFR109" s="139"/>
      <c r="TFS109" s="143"/>
      <c r="TFT109" s="163"/>
      <c r="TFU109" s="139"/>
      <c r="TFV109" s="143"/>
      <c r="TFW109" s="163"/>
      <c r="TFX109" s="139"/>
      <c r="TFY109" s="143"/>
      <c r="TFZ109" s="163"/>
      <c r="TGA109" s="191"/>
      <c r="TGB109" s="164"/>
      <c r="TGC109" s="163"/>
      <c r="TGE109" s="165"/>
      <c r="TGG109" s="139"/>
      <c r="TGI109" s="190"/>
      <c r="TGJ109" s="141"/>
      <c r="TGK109" s="139"/>
      <c r="TGL109" s="163"/>
      <c r="TGM109" s="163"/>
      <c r="TGN109" s="139"/>
      <c r="TGO109" s="143"/>
      <c r="TGP109" s="163"/>
      <c r="TGQ109" s="139"/>
      <c r="TGR109" s="143"/>
      <c r="TGS109" s="163"/>
      <c r="TGT109" s="139"/>
      <c r="TGU109" s="143"/>
      <c r="TGV109" s="163"/>
      <c r="TGW109" s="139"/>
      <c r="TGX109" s="143"/>
      <c r="TGY109" s="163"/>
      <c r="TGZ109" s="191"/>
      <c r="THA109" s="164"/>
      <c r="THB109" s="163"/>
      <c r="THD109" s="165"/>
      <c r="THF109" s="139"/>
      <c r="THH109" s="190"/>
      <c r="THI109" s="141"/>
      <c r="THJ109" s="139"/>
      <c r="THK109" s="163"/>
      <c r="THL109" s="163"/>
      <c r="THM109" s="139"/>
      <c r="THN109" s="143"/>
      <c r="THO109" s="163"/>
      <c r="THP109" s="139"/>
      <c r="THQ109" s="143"/>
      <c r="THR109" s="163"/>
      <c r="THS109" s="139"/>
      <c r="THT109" s="143"/>
      <c r="THU109" s="163"/>
      <c r="THV109" s="139"/>
      <c r="THW109" s="143"/>
      <c r="THX109" s="163"/>
      <c r="THY109" s="191"/>
      <c r="THZ109" s="164"/>
      <c r="TIA109" s="163"/>
      <c r="TIC109" s="165"/>
      <c r="TIE109" s="139"/>
      <c r="TIG109" s="190"/>
      <c r="TIH109" s="141"/>
      <c r="TII109" s="139"/>
      <c r="TIJ109" s="163"/>
      <c r="TIK109" s="163"/>
      <c r="TIL109" s="139"/>
      <c r="TIM109" s="143"/>
      <c r="TIN109" s="163"/>
      <c r="TIO109" s="139"/>
      <c r="TIP109" s="143"/>
      <c r="TIQ109" s="163"/>
      <c r="TIR109" s="139"/>
      <c r="TIS109" s="143"/>
      <c r="TIT109" s="163"/>
      <c r="TIU109" s="139"/>
      <c r="TIV109" s="143"/>
      <c r="TIW109" s="163"/>
      <c r="TIX109" s="191"/>
      <c r="TIY109" s="164"/>
      <c r="TIZ109" s="163"/>
      <c r="TJB109" s="165"/>
      <c r="TJD109" s="139"/>
      <c r="TJF109" s="190"/>
      <c r="TJG109" s="141"/>
      <c r="TJH109" s="139"/>
      <c r="TJI109" s="163"/>
      <c r="TJJ109" s="163"/>
      <c r="TJK109" s="139"/>
      <c r="TJL109" s="143"/>
      <c r="TJM109" s="163"/>
      <c r="TJN109" s="139"/>
      <c r="TJO109" s="143"/>
      <c r="TJP109" s="163"/>
      <c r="TJQ109" s="139"/>
      <c r="TJR109" s="143"/>
      <c r="TJS109" s="163"/>
      <c r="TJT109" s="139"/>
      <c r="TJU109" s="143"/>
      <c r="TJV109" s="163"/>
      <c r="TJW109" s="191"/>
      <c r="TJX109" s="164"/>
      <c r="TJY109" s="163"/>
      <c r="TKA109" s="165"/>
      <c r="TKC109" s="139"/>
      <c r="TKE109" s="190"/>
      <c r="TKF109" s="141"/>
      <c r="TKG109" s="139"/>
      <c r="TKH109" s="163"/>
      <c r="TKI109" s="163"/>
      <c r="TKJ109" s="139"/>
      <c r="TKK109" s="143"/>
      <c r="TKL109" s="163"/>
      <c r="TKM109" s="139"/>
      <c r="TKN109" s="143"/>
      <c r="TKO109" s="163"/>
      <c r="TKP109" s="139"/>
      <c r="TKQ109" s="143"/>
      <c r="TKR109" s="163"/>
      <c r="TKS109" s="139"/>
      <c r="TKT109" s="143"/>
      <c r="TKU109" s="163"/>
      <c r="TKV109" s="191"/>
      <c r="TKW109" s="164"/>
      <c r="TKX109" s="163"/>
      <c r="TKZ109" s="165"/>
      <c r="TLB109" s="139"/>
      <c r="TLD109" s="190"/>
      <c r="TLE109" s="141"/>
      <c r="TLF109" s="139"/>
      <c r="TLG109" s="163"/>
      <c r="TLH109" s="163"/>
      <c r="TLI109" s="139"/>
      <c r="TLJ109" s="143"/>
      <c r="TLK109" s="163"/>
      <c r="TLL109" s="139"/>
      <c r="TLM109" s="143"/>
      <c r="TLN109" s="163"/>
      <c r="TLO109" s="139"/>
      <c r="TLP109" s="143"/>
      <c r="TLQ109" s="163"/>
      <c r="TLR109" s="139"/>
      <c r="TLS109" s="143"/>
      <c r="TLT109" s="163"/>
      <c r="TLU109" s="191"/>
      <c r="TLV109" s="164"/>
      <c r="TLW109" s="163"/>
      <c r="TLY109" s="165"/>
      <c r="TMA109" s="139"/>
      <c r="TMC109" s="190"/>
      <c r="TMD109" s="141"/>
      <c r="TME109" s="139"/>
      <c r="TMF109" s="163"/>
      <c r="TMG109" s="163"/>
      <c r="TMH109" s="139"/>
      <c r="TMI109" s="143"/>
      <c r="TMJ109" s="163"/>
      <c r="TMK109" s="139"/>
      <c r="TML109" s="143"/>
      <c r="TMM109" s="163"/>
      <c r="TMN109" s="139"/>
      <c r="TMO109" s="143"/>
      <c r="TMP109" s="163"/>
      <c r="TMQ109" s="139"/>
      <c r="TMR109" s="143"/>
      <c r="TMS109" s="163"/>
      <c r="TMT109" s="191"/>
      <c r="TMU109" s="164"/>
      <c r="TMV109" s="163"/>
      <c r="TMX109" s="165"/>
      <c r="TMZ109" s="139"/>
      <c r="TNB109" s="190"/>
      <c r="TNC109" s="141"/>
      <c r="TND109" s="139"/>
      <c r="TNE109" s="163"/>
      <c r="TNF109" s="163"/>
      <c r="TNG109" s="139"/>
      <c r="TNH109" s="143"/>
      <c r="TNI109" s="163"/>
      <c r="TNJ109" s="139"/>
      <c r="TNK109" s="143"/>
      <c r="TNL109" s="163"/>
      <c r="TNM109" s="139"/>
      <c r="TNN109" s="143"/>
      <c r="TNO109" s="163"/>
      <c r="TNP109" s="139"/>
      <c r="TNQ109" s="143"/>
      <c r="TNR109" s="163"/>
      <c r="TNS109" s="191"/>
      <c r="TNT109" s="164"/>
      <c r="TNU109" s="163"/>
      <c r="TNW109" s="165"/>
      <c r="TNY109" s="139"/>
      <c r="TOA109" s="190"/>
      <c r="TOB109" s="141"/>
      <c r="TOC109" s="139"/>
      <c r="TOD109" s="163"/>
      <c r="TOE109" s="163"/>
      <c r="TOF109" s="139"/>
      <c r="TOG109" s="143"/>
      <c r="TOH109" s="163"/>
      <c r="TOI109" s="139"/>
      <c r="TOJ109" s="143"/>
      <c r="TOK109" s="163"/>
      <c r="TOL109" s="139"/>
      <c r="TOM109" s="143"/>
      <c r="TON109" s="163"/>
      <c r="TOO109" s="139"/>
      <c r="TOP109" s="143"/>
      <c r="TOQ109" s="163"/>
      <c r="TOR109" s="191"/>
      <c r="TOS109" s="164"/>
      <c r="TOT109" s="163"/>
      <c r="TOV109" s="165"/>
      <c r="TOX109" s="139"/>
      <c r="TOZ109" s="190"/>
      <c r="TPA109" s="141"/>
      <c r="TPB109" s="139"/>
      <c r="TPC109" s="163"/>
      <c r="TPD109" s="163"/>
      <c r="TPE109" s="139"/>
      <c r="TPF109" s="143"/>
      <c r="TPG109" s="163"/>
      <c r="TPH109" s="139"/>
      <c r="TPI109" s="143"/>
      <c r="TPJ109" s="163"/>
      <c r="TPK109" s="139"/>
      <c r="TPL109" s="143"/>
      <c r="TPM109" s="163"/>
      <c r="TPN109" s="139"/>
      <c r="TPO109" s="143"/>
      <c r="TPP109" s="163"/>
      <c r="TPQ109" s="191"/>
      <c r="TPR109" s="164"/>
      <c r="TPS109" s="163"/>
      <c r="TPU109" s="165"/>
      <c r="TPW109" s="139"/>
      <c r="TPY109" s="190"/>
      <c r="TPZ109" s="141"/>
      <c r="TQA109" s="139"/>
      <c r="TQB109" s="163"/>
      <c r="TQC109" s="163"/>
      <c r="TQD109" s="139"/>
      <c r="TQE109" s="143"/>
      <c r="TQF109" s="163"/>
      <c r="TQG109" s="139"/>
      <c r="TQH109" s="143"/>
      <c r="TQI109" s="163"/>
      <c r="TQJ109" s="139"/>
      <c r="TQK109" s="143"/>
      <c r="TQL109" s="163"/>
      <c r="TQM109" s="139"/>
      <c r="TQN109" s="143"/>
      <c r="TQO109" s="163"/>
      <c r="TQP109" s="191"/>
      <c r="TQQ109" s="164"/>
      <c r="TQR109" s="163"/>
      <c r="TQT109" s="165"/>
      <c r="TQV109" s="139"/>
      <c r="TQX109" s="190"/>
      <c r="TQY109" s="141"/>
      <c r="TQZ109" s="139"/>
      <c r="TRA109" s="163"/>
      <c r="TRB109" s="163"/>
      <c r="TRC109" s="139"/>
      <c r="TRD109" s="143"/>
      <c r="TRE109" s="163"/>
      <c r="TRF109" s="139"/>
      <c r="TRG109" s="143"/>
      <c r="TRH109" s="163"/>
      <c r="TRI109" s="139"/>
      <c r="TRJ109" s="143"/>
      <c r="TRK109" s="163"/>
      <c r="TRL109" s="139"/>
      <c r="TRM109" s="143"/>
      <c r="TRN109" s="163"/>
      <c r="TRO109" s="191"/>
      <c r="TRP109" s="164"/>
      <c r="TRQ109" s="163"/>
      <c r="TRS109" s="165"/>
      <c r="TRU109" s="139"/>
      <c r="TRW109" s="190"/>
      <c r="TRX109" s="141"/>
      <c r="TRY109" s="139"/>
      <c r="TRZ109" s="163"/>
      <c r="TSA109" s="163"/>
      <c r="TSB109" s="139"/>
      <c r="TSC109" s="143"/>
      <c r="TSD109" s="163"/>
      <c r="TSE109" s="139"/>
      <c r="TSF109" s="143"/>
      <c r="TSG109" s="163"/>
      <c r="TSH109" s="139"/>
      <c r="TSI109" s="143"/>
      <c r="TSJ109" s="163"/>
      <c r="TSK109" s="139"/>
      <c r="TSL109" s="143"/>
      <c r="TSM109" s="163"/>
      <c r="TSN109" s="191"/>
      <c r="TSO109" s="164"/>
      <c r="TSP109" s="163"/>
      <c r="TSR109" s="165"/>
      <c r="TST109" s="139"/>
      <c r="TSV109" s="190"/>
      <c r="TSW109" s="141"/>
      <c r="TSX109" s="139"/>
      <c r="TSY109" s="163"/>
      <c r="TSZ109" s="163"/>
      <c r="TTA109" s="139"/>
      <c r="TTB109" s="143"/>
      <c r="TTC109" s="163"/>
      <c r="TTD109" s="139"/>
      <c r="TTE109" s="143"/>
      <c r="TTF109" s="163"/>
      <c r="TTG109" s="139"/>
      <c r="TTH109" s="143"/>
      <c r="TTI109" s="163"/>
      <c r="TTJ109" s="139"/>
      <c r="TTK109" s="143"/>
      <c r="TTL109" s="163"/>
      <c r="TTM109" s="191"/>
      <c r="TTN109" s="164"/>
      <c r="TTO109" s="163"/>
      <c r="TTQ109" s="165"/>
      <c r="TTS109" s="139"/>
      <c r="TTU109" s="190"/>
      <c r="TTV109" s="141"/>
      <c r="TTW109" s="139"/>
      <c r="TTX109" s="163"/>
      <c r="TTY109" s="163"/>
      <c r="TTZ109" s="139"/>
      <c r="TUA109" s="143"/>
      <c r="TUB109" s="163"/>
      <c r="TUC109" s="139"/>
      <c r="TUD109" s="143"/>
      <c r="TUE109" s="163"/>
      <c r="TUF109" s="139"/>
      <c r="TUG109" s="143"/>
      <c r="TUH109" s="163"/>
      <c r="TUI109" s="139"/>
      <c r="TUJ109" s="143"/>
      <c r="TUK109" s="163"/>
      <c r="TUL109" s="191"/>
      <c r="TUM109" s="164"/>
      <c r="TUN109" s="163"/>
      <c r="TUP109" s="165"/>
      <c r="TUR109" s="139"/>
      <c r="TUT109" s="190"/>
      <c r="TUU109" s="141"/>
      <c r="TUV109" s="139"/>
      <c r="TUW109" s="163"/>
      <c r="TUX109" s="163"/>
      <c r="TUY109" s="139"/>
      <c r="TUZ109" s="143"/>
      <c r="TVA109" s="163"/>
      <c r="TVB109" s="139"/>
      <c r="TVC109" s="143"/>
      <c r="TVD109" s="163"/>
      <c r="TVE109" s="139"/>
      <c r="TVF109" s="143"/>
      <c r="TVG109" s="163"/>
      <c r="TVH109" s="139"/>
      <c r="TVI109" s="143"/>
      <c r="TVJ109" s="163"/>
      <c r="TVK109" s="191"/>
      <c r="TVL109" s="164"/>
      <c r="TVM109" s="163"/>
      <c r="TVO109" s="165"/>
      <c r="TVQ109" s="139"/>
      <c r="TVS109" s="190"/>
      <c r="TVT109" s="141"/>
      <c r="TVU109" s="139"/>
      <c r="TVV109" s="163"/>
      <c r="TVW109" s="163"/>
      <c r="TVX109" s="139"/>
      <c r="TVY109" s="143"/>
      <c r="TVZ109" s="163"/>
      <c r="TWA109" s="139"/>
      <c r="TWB109" s="143"/>
      <c r="TWC109" s="163"/>
      <c r="TWD109" s="139"/>
      <c r="TWE109" s="143"/>
      <c r="TWF109" s="163"/>
      <c r="TWG109" s="139"/>
      <c r="TWH109" s="143"/>
      <c r="TWI109" s="163"/>
      <c r="TWJ109" s="191"/>
      <c r="TWK109" s="164"/>
      <c r="TWL109" s="163"/>
      <c r="TWN109" s="165"/>
      <c r="TWP109" s="139"/>
      <c r="TWR109" s="190"/>
      <c r="TWS109" s="141"/>
      <c r="TWT109" s="139"/>
      <c r="TWU109" s="163"/>
      <c r="TWV109" s="163"/>
      <c r="TWW109" s="139"/>
      <c r="TWX109" s="143"/>
      <c r="TWY109" s="163"/>
      <c r="TWZ109" s="139"/>
      <c r="TXA109" s="143"/>
      <c r="TXB109" s="163"/>
      <c r="TXC109" s="139"/>
      <c r="TXD109" s="143"/>
      <c r="TXE109" s="163"/>
      <c r="TXF109" s="139"/>
      <c r="TXG109" s="143"/>
      <c r="TXH109" s="163"/>
      <c r="TXI109" s="191"/>
      <c r="TXJ109" s="164"/>
      <c r="TXK109" s="163"/>
      <c r="TXM109" s="165"/>
      <c r="TXO109" s="139"/>
      <c r="TXQ109" s="190"/>
      <c r="TXR109" s="141"/>
      <c r="TXS109" s="139"/>
      <c r="TXT109" s="163"/>
      <c r="TXU109" s="163"/>
      <c r="TXV109" s="139"/>
      <c r="TXW109" s="143"/>
      <c r="TXX109" s="163"/>
      <c r="TXY109" s="139"/>
      <c r="TXZ109" s="143"/>
      <c r="TYA109" s="163"/>
      <c r="TYB109" s="139"/>
      <c r="TYC109" s="143"/>
      <c r="TYD109" s="163"/>
      <c r="TYE109" s="139"/>
      <c r="TYF109" s="143"/>
      <c r="TYG109" s="163"/>
      <c r="TYH109" s="191"/>
      <c r="TYI109" s="164"/>
      <c r="TYJ109" s="163"/>
      <c r="TYL109" s="165"/>
      <c r="TYN109" s="139"/>
      <c r="TYP109" s="190"/>
      <c r="TYQ109" s="141"/>
      <c r="TYR109" s="139"/>
      <c r="TYS109" s="163"/>
      <c r="TYT109" s="163"/>
      <c r="TYU109" s="139"/>
      <c r="TYV109" s="143"/>
      <c r="TYW109" s="163"/>
      <c r="TYX109" s="139"/>
      <c r="TYY109" s="143"/>
      <c r="TYZ109" s="163"/>
      <c r="TZA109" s="139"/>
      <c r="TZB109" s="143"/>
      <c r="TZC109" s="163"/>
      <c r="TZD109" s="139"/>
      <c r="TZE109" s="143"/>
      <c r="TZF109" s="163"/>
      <c r="TZG109" s="191"/>
      <c r="TZH109" s="164"/>
      <c r="TZI109" s="163"/>
      <c r="TZK109" s="165"/>
      <c r="TZM109" s="139"/>
      <c r="TZO109" s="190"/>
      <c r="TZP109" s="141"/>
      <c r="TZQ109" s="139"/>
      <c r="TZR109" s="163"/>
      <c r="TZS109" s="163"/>
      <c r="TZT109" s="139"/>
      <c r="TZU109" s="143"/>
      <c r="TZV109" s="163"/>
      <c r="TZW109" s="139"/>
      <c r="TZX109" s="143"/>
      <c r="TZY109" s="163"/>
      <c r="TZZ109" s="139"/>
      <c r="UAA109" s="143"/>
      <c r="UAB109" s="163"/>
      <c r="UAC109" s="139"/>
      <c r="UAD109" s="143"/>
      <c r="UAE109" s="163"/>
      <c r="UAF109" s="191"/>
      <c r="UAG109" s="164"/>
      <c r="UAH109" s="163"/>
      <c r="UAJ109" s="165"/>
      <c r="UAL109" s="139"/>
      <c r="UAN109" s="190"/>
      <c r="UAO109" s="141"/>
      <c r="UAP109" s="139"/>
      <c r="UAQ109" s="163"/>
      <c r="UAR109" s="163"/>
      <c r="UAS109" s="139"/>
      <c r="UAT109" s="143"/>
      <c r="UAU109" s="163"/>
      <c r="UAV109" s="139"/>
      <c r="UAW109" s="143"/>
      <c r="UAX109" s="163"/>
      <c r="UAY109" s="139"/>
      <c r="UAZ109" s="143"/>
      <c r="UBA109" s="163"/>
      <c r="UBB109" s="139"/>
      <c r="UBC109" s="143"/>
      <c r="UBD109" s="163"/>
      <c r="UBE109" s="191"/>
      <c r="UBF109" s="164"/>
      <c r="UBG109" s="163"/>
      <c r="UBI109" s="165"/>
      <c r="UBK109" s="139"/>
      <c r="UBM109" s="190"/>
      <c r="UBN109" s="141"/>
      <c r="UBO109" s="139"/>
      <c r="UBP109" s="163"/>
      <c r="UBQ109" s="163"/>
      <c r="UBR109" s="139"/>
      <c r="UBS109" s="143"/>
      <c r="UBT109" s="163"/>
      <c r="UBU109" s="139"/>
      <c r="UBV109" s="143"/>
      <c r="UBW109" s="163"/>
      <c r="UBX109" s="139"/>
      <c r="UBY109" s="143"/>
      <c r="UBZ109" s="163"/>
      <c r="UCA109" s="139"/>
      <c r="UCB109" s="143"/>
      <c r="UCC109" s="163"/>
      <c r="UCD109" s="191"/>
      <c r="UCE109" s="164"/>
      <c r="UCF109" s="163"/>
      <c r="UCH109" s="165"/>
      <c r="UCJ109" s="139"/>
      <c r="UCL109" s="190"/>
      <c r="UCM109" s="141"/>
      <c r="UCN109" s="139"/>
      <c r="UCO109" s="163"/>
      <c r="UCP109" s="163"/>
      <c r="UCQ109" s="139"/>
      <c r="UCR109" s="143"/>
      <c r="UCS109" s="163"/>
      <c r="UCT109" s="139"/>
      <c r="UCU109" s="143"/>
      <c r="UCV109" s="163"/>
      <c r="UCW109" s="139"/>
      <c r="UCX109" s="143"/>
      <c r="UCY109" s="163"/>
      <c r="UCZ109" s="139"/>
      <c r="UDA109" s="143"/>
      <c r="UDB109" s="163"/>
      <c r="UDC109" s="191"/>
      <c r="UDD109" s="164"/>
      <c r="UDE109" s="163"/>
      <c r="UDG109" s="165"/>
      <c r="UDI109" s="139"/>
      <c r="UDK109" s="190"/>
      <c r="UDL109" s="141"/>
      <c r="UDM109" s="139"/>
      <c r="UDN109" s="163"/>
      <c r="UDO109" s="163"/>
      <c r="UDP109" s="139"/>
      <c r="UDQ109" s="143"/>
      <c r="UDR109" s="163"/>
      <c r="UDS109" s="139"/>
      <c r="UDT109" s="143"/>
      <c r="UDU109" s="163"/>
      <c r="UDV109" s="139"/>
      <c r="UDW109" s="143"/>
      <c r="UDX109" s="163"/>
      <c r="UDY109" s="139"/>
      <c r="UDZ109" s="143"/>
      <c r="UEA109" s="163"/>
      <c r="UEB109" s="191"/>
      <c r="UEC109" s="164"/>
      <c r="UED109" s="163"/>
      <c r="UEF109" s="165"/>
      <c r="UEH109" s="139"/>
      <c r="UEJ109" s="190"/>
      <c r="UEK109" s="141"/>
      <c r="UEL109" s="139"/>
      <c r="UEM109" s="163"/>
      <c r="UEN109" s="163"/>
      <c r="UEO109" s="139"/>
      <c r="UEP109" s="143"/>
      <c r="UEQ109" s="163"/>
      <c r="UER109" s="139"/>
      <c r="UES109" s="143"/>
      <c r="UET109" s="163"/>
      <c r="UEU109" s="139"/>
      <c r="UEV109" s="143"/>
      <c r="UEW109" s="163"/>
      <c r="UEX109" s="139"/>
      <c r="UEY109" s="143"/>
      <c r="UEZ109" s="163"/>
      <c r="UFA109" s="191"/>
      <c r="UFB109" s="164"/>
      <c r="UFC109" s="163"/>
      <c r="UFE109" s="165"/>
      <c r="UFG109" s="139"/>
      <c r="UFI109" s="190"/>
      <c r="UFJ109" s="141"/>
      <c r="UFK109" s="139"/>
      <c r="UFL109" s="163"/>
      <c r="UFM109" s="163"/>
      <c r="UFN109" s="139"/>
      <c r="UFO109" s="143"/>
      <c r="UFP109" s="163"/>
      <c r="UFQ109" s="139"/>
      <c r="UFR109" s="143"/>
      <c r="UFS109" s="163"/>
      <c r="UFT109" s="139"/>
      <c r="UFU109" s="143"/>
      <c r="UFV109" s="163"/>
      <c r="UFW109" s="139"/>
      <c r="UFX109" s="143"/>
      <c r="UFY109" s="163"/>
      <c r="UFZ109" s="191"/>
      <c r="UGA109" s="164"/>
      <c r="UGB109" s="163"/>
      <c r="UGD109" s="165"/>
      <c r="UGF109" s="139"/>
      <c r="UGH109" s="190"/>
      <c r="UGI109" s="141"/>
      <c r="UGJ109" s="139"/>
      <c r="UGK109" s="163"/>
      <c r="UGL109" s="163"/>
      <c r="UGM109" s="139"/>
      <c r="UGN109" s="143"/>
      <c r="UGO109" s="163"/>
      <c r="UGP109" s="139"/>
      <c r="UGQ109" s="143"/>
      <c r="UGR109" s="163"/>
      <c r="UGS109" s="139"/>
      <c r="UGT109" s="143"/>
      <c r="UGU109" s="163"/>
      <c r="UGV109" s="139"/>
      <c r="UGW109" s="143"/>
      <c r="UGX109" s="163"/>
      <c r="UGY109" s="191"/>
      <c r="UGZ109" s="164"/>
      <c r="UHA109" s="163"/>
      <c r="UHC109" s="165"/>
      <c r="UHE109" s="139"/>
      <c r="UHG109" s="190"/>
      <c r="UHH109" s="141"/>
      <c r="UHI109" s="139"/>
      <c r="UHJ109" s="163"/>
      <c r="UHK109" s="163"/>
      <c r="UHL109" s="139"/>
      <c r="UHM109" s="143"/>
      <c r="UHN109" s="163"/>
      <c r="UHO109" s="139"/>
      <c r="UHP109" s="143"/>
      <c r="UHQ109" s="163"/>
      <c r="UHR109" s="139"/>
      <c r="UHS109" s="143"/>
      <c r="UHT109" s="163"/>
      <c r="UHU109" s="139"/>
      <c r="UHV109" s="143"/>
      <c r="UHW109" s="163"/>
      <c r="UHX109" s="191"/>
      <c r="UHY109" s="164"/>
      <c r="UHZ109" s="163"/>
      <c r="UIB109" s="165"/>
      <c r="UID109" s="139"/>
      <c r="UIF109" s="190"/>
      <c r="UIG109" s="141"/>
      <c r="UIH109" s="139"/>
      <c r="UII109" s="163"/>
      <c r="UIJ109" s="163"/>
      <c r="UIK109" s="139"/>
      <c r="UIL109" s="143"/>
      <c r="UIM109" s="163"/>
      <c r="UIN109" s="139"/>
      <c r="UIO109" s="143"/>
      <c r="UIP109" s="163"/>
      <c r="UIQ109" s="139"/>
      <c r="UIR109" s="143"/>
      <c r="UIS109" s="163"/>
      <c r="UIT109" s="139"/>
      <c r="UIU109" s="143"/>
      <c r="UIV109" s="163"/>
      <c r="UIW109" s="191"/>
      <c r="UIX109" s="164"/>
      <c r="UIY109" s="163"/>
      <c r="UJA109" s="165"/>
      <c r="UJC109" s="139"/>
      <c r="UJE109" s="190"/>
      <c r="UJF109" s="141"/>
      <c r="UJG109" s="139"/>
      <c r="UJH109" s="163"/>
      <c r="UJI109" s="163"/>
      <c r="UJJ109" s="139"/>
      <c r="UJK109" s="143"/>
      <c r="UJL109" s="163"/>
      <c r="UJM109" s="139"/>
      <c r="UJN109" s="143"/>
      <c r="UJO109" s="163"/>
      <c r="UJP109" s="139"/>
      <c r="UJQ109" s="143"/>
      <c r="UJR109" s="163"/>
      <c r="UJS109" s="139"/>
      <c r="UJT109" s="143"/>
      <c r="UJU109" s="163"/>
      <c r="UJV109" s="191"/>
      <c r="UJW109" s="164"/>
      <c r="UJX109" s="163"/>
      <c r="UJZ109" s="165"/>
      <c r="UKB109" s="139"/>
      <c r="UKD109" s="190"/>
      <c r="UKE109" s="141"/>
      <c r="UKF109" s="139"/>
      <c r="UKG109" s="163"/>
      <c r="UKH109" s="163"/>
      <c r="UKI109" s="139"/>
      <c r="UKJ109" s="143"/>
      <c r="UKK109" s="163"/>
      <c r="UKL109" s="139"/>
      <c r="UKM109" s="143"/>
      <c r="UKN109" s="163"/>
      <c r="UKO109" s="139"/>
      <c r="UKP109" s="143"/>
      <c r="UKQ109" s="163"/>
      <c r="UKR109" s="139"/>
      <c r="UKS109" s="143"/>
      <c r="UKT109" s="163"/>
      <c r="UKU109" s="191"/>
      <c r="UKV109" s="164"/>
      <c r="UKW109" s="163"/>
      <c r="UKY109" s="165"/>
      <c r="ULA109" s="139"/>
      <c r="ULC109" s="190"/>
      <c r="ULD109" s="141"/>
      <c r="ULE109" s="139"/>
      <c r="ULF109" s="163"/>
      <c r="ULG109" s="163"/>
      <c r="ULH109" s="139"/>
      <c r="ULI109" s="143"/>
      <c r="ULJ109" s="163"/>
      <c r="ULK109" s="139"/>
      <c r="ULL109" s="143"/>
      <c r="ULM109" s="163"/>
      <c r="ULN109" s="139"/>
      <c r="ULO109" s="143"/>
      <c r="ULP109" s="163"/>
      <c r="ULQ109" s="139"/>
      <c r="ULR109" s="143"/>
      <c r="ULS109" s="163"/>
      <c r="ULT109" s="191"/>
      <c r="ULU109" s="164"/>
      <c r="ULV109" s="163"/>
      <c r="ULX109" s="165"/>
      <c r="ULZ109" s="139"/>
      <c r="UMB109" s="190"/>
      <c r="UMC109" s="141"/>
      <c r="UMD109" s="139"/>
      <c r="UME109" s="163"/>
      <c r="UMF109" s="163"/>
      <c r="UMG109" s="139"/>
      <c r="UMH109" s="143"/>
      <c r="UMI109" s="163"/>
      <c r="UMJ109" s="139"/>
      <c r="UMK109" s="143"/>
      <c r="UML109" s="163"/>
      <c r="UMM109" s="139"/>
      <c r="UMN109" s="143"/>
      <c r="UMO109" s="163"/>
      <c r="UMP109" s="139"/>
      <c r="UMQ109" s="143"/>
      <c r="UMR109" s="163"/>
      <c r="UMS109" s="191"/>
      <c r="UMT109" s="164"/>
      <c r="UMU109" s="163"/>
      <c r="UMW109" s="165"/>
      <c r="UMY109" s="139"/>
      <c r="UNA109" s="190"/>
      <c r="UNB109" s="141"/>
      <c r="UNC109" s="139"/>
      <c r="UND109" s="163"/>
      <c r="UNE109" s="163"/>
      <c r="UNF109" s="139"/>
      <c r="UNG109" s="143"/>
      <c r="UNH109" s="163"/>
      <c r="UNI109" s="139"/>
      <c r="UNJ109" s="143"/>
      <c r="UNK109" s="163"/>
      <c r="UNL109" s="139"/>
      <c r="UNM109" s="143"/>
      <c r="UNN109" s="163"/>
      <c r="UNO109" s="139"/>
      <c r="UNP109" s="143"/>
      <c r="UNQ109" s="163"/>
      <c r="UNR109" s="191"/>
      <c r="UNS109" s="164"/>
      <c r="UNT109" s="163"/>
      <c r="UNV109" s="165"/>
      <c r="UNX109" s="139"/>
      <c r="UNZ109" s="190"/>
      <c r="UOA109" s="141"/>
      <c r="UOB109" s="139"/>
      <c r="UOC109" s="163"/>
      <c r="UOD109" s="163"/>
      <c r="UOE109" s="139"/>
      <c r="UOF109" s="143"/>
      <c r="UOG109" s="163"/>
      <c r="UOH109" s="139"/>
      <c r="UOI109" s="143"/>
      <c r="UOJ109" s="163"/>
      <c r="UOK109" s="139"/>
      <c r="UOL109" s="143"/>
      <c r="UOM109" s="163"/>
      <c r="UON109" s="139"/>
      <c r="UOO109" s="143"/>
      <c r="UOP109" s="163"/>
      <c r="UOQ109" s="191"/>
      <c r="UOR109" s="164"/>
      <c r="UOS109" s="163"/>
      <c r="UOU109" s="165"/>
      <c r="UOW109" s="139"/>
      <c r="UOY109" s="190"/>
      <c r="UOZ109" s="141"/>
      <c r="UPA109" s="139"/>
      <c r="UPB109" s="163"/>
      <c r="UPC109" s="163"/>
      <c r="UPD109" s="139"/>
      <c r="UPE109" s="143"/>
      <c r="UPF109" s="163"/>
      <c r="UPG109" s="139"/>
      <c r="UPH109" s="143"/>
      <c r="UPI109" s="163"/>
      <c r="UPJ109" s="139"/>
      <c r="UPK109" s="143"/>
      <c r="UPL109" s="163"/>
      <c r="UPM109" s="139"/>
      <c r="UPN109" s="143"/>
      <c r="UPO109" s="163"/>
      <c r="UPP109" s="191"/>
      <c r="UPQ109" s="164"/>
      <c r="UPR109" s="163"/>
      <c r="UPT109" s="165"/>
      <c r="UPV109" s="139"/>
      <c r="UPX109" s="190"/>
      <c r="UPY109" s="141"/>
      <c r="UPZ109" s="139"/>
      <c r="UQA109" s="163"/>
      <c r="UQB109" s="163"/>
      <c r="UQC109" s="139"/>
      <c r="UQD109" s="143"/>
      <c r="UQE109" s="163"/>
      <c r="UQF109" s="139"/>
      <c r="UQG109" s="143"/>
      <c r="UQH109" s="163"/>
      <c r="UQI109" s="139"/>
      <c r="UQJ109" s="143"/>
      <c r="UQK109" s="163"/>
      <c r="UQL109" s="139"/>
      <c r="UQM109" s="143"/>
      <c r="UQN109" s="163"/>
      <c r="UQO109" s="191"/>
      <c r="UQP109" s="164"/>
      <c r="UQQ109" s="163"/>
      <c r="UQS109" s="165"/>
      <c r="UQU109" s="139"/>
      <c r="UQW109" s="190"/>
      <c r="UQX109" s="141"/>
      <c r="UQY109" s="139"/>
      <c r="UQZ109" s="163"/>
      <c r="URA109" s="163"/>
      <c r="URB109" s="139"/>
      <c r="URC109" s="143"/>
      <c r="URD109" s="163"/>
      <c r="URE109" s="139"/>
      <c r="URF109" s="143"/>
      <c r="URG109" s="163"/>
      <c r="URH109" s="139"/>
      <c r="URI109" s="143"/>
      <c r="URJ109" s="163"/>
      <c r="URK109" s="139"/>
      <c r="URL109" s="143"/>
      <c r="URM109" s="163"/>
      <c r="URN109" s="191"/>
      <c r="URO109" s="164"/>
      <c r="URP109" s="163"/>
      <c r="URR109" s="165"/>
      <c r="URT109" s="139"/>
      <c r="URV109" s="190"/>
      <c r="URW109" s="141"/>
      <c r="URX109" s="139"/>
      <c r="URY109" s="163"/>
      <c r="URZ109" s="163"/>
      <c r="USA109" s="139"/>
      <c r="USB109" s="143"/>
      <c r="USC109" s="163"/>
      <c r="USD109" s="139"/>
      <c r="USE109" s="143"/>
      <c r="USF109" s="163"/>
      <c r="USG109" s="139"/>
      <c r="USH109" s="143"/>
      <c r="USI109" s="163"/>
      <c r="USJ109" s="139"/>
      <c r="USK109" s="143"/>
      <c r="USL109" s="163"/>
      <c r="USM109" s="191"/>
      <c r="USN109" s="164"/>
      <c r="USO109" s="163"/>
      <c r="USQ109" s="165"/>
      <c r="USS109" s="139"/>
      <c r="USU109" s="190"/>
      <c r="USV109" s="141"/>
      <c r="USW109" s="139"/>
      <c r="USX109" s="163"/>
      <c r="USY109" s="163"/>
      <c r="USZ109" s="139"/>
      <c r="UTA109" s="143"/>
      <c r="UTB109" s="163"/>
      <c r="UTC109" s="139"/>
      <c r="UTD109" s="143"/>
      <c r="UTE109" s="163"/>
      <c r="UTF109" s="139"/>
      <c r="UTG109" s="143"/>
      <c r="UTH109" s="163"/>
      <c r="UTI109" s="139"/>
      <c r="UTJ109" s="143"/>
      <c r="UTK109" s="163"/>
      <c r="UTL109" s="191"/>
      <c r="UTM109" s="164"/>
      <c r="UTN109" s="163"/>
      <c r="UTP109" s="165"/>
      <c r="UTR109" s="139"/>
      <c r="UTT109" s="190"/>
      <c r="UTU109" s="141"/>
      <c r="UTV109" s="139"/>
      <c r="UTW109" s="163"/>
      <c r="UTX109" s="163"/>
      <c r="UTY109" s="139"/>
      <c r="UTZ109" s="143"/>
      <c r="UUA109" s="163"/>
      <c r="UUB109" s="139"/>
      <c r="UUC109" s="143"/>
      <c r="UUD109" s="163"/>
      <c r="UUE109" s="139"/>
      <c r="UUF109" s="143"/>
      <c r="UUG109" s="163"/>
      <c r="UUH109" s="139"/>
      <c r="UUI109" s="143"/>
      <c r="UUJ109" s="163"/>
      <c r="UUK109" s="191"/>
      <c r="UUL109" s="164"/>
      <c r="UUM109" s="163"/>
      <c r="UUO109" s="165"/>
      <c r="UUQ109" s="139"/>
      <c r="UUS109" s="190"/>
      <c r="UUT109" s="141"/>
      <c r="UUU109" s="139"/>
      <c r="UUV109" s="163"/>
      <c r="UUW109" s="163"/>
      <c r="UUX109" s="139"/>
      <c r="UUY109" s="143"/>
      <c r="UUZ109" s="163"/>
      <c r="UVA109" s="139"/>
      <c r="UVB109" s="143"/>
      <c r="UVC109" s="163"/>
      <c r="UVD109" s="139"/>
      <c r="UVE109" s="143"/>
      <c r="UVF109" s="163"/>
      <c r="UVG109" s="139"/>
      <c r="UVH109" s="143"/>
      <c r="UVI109" s="163"/>
      <c r="UVJ109" s="191"/>
      <c r="UVK109" s="164"/>
      <c r="UVL109" s="163"/>
      <c r="UVN109" s="165"/>
      <c r="UVP109" s="139"/>
      <c r="UVR109" s="190"/>
      <c r="UVS109" s="141"/>
      <c r="UVT109" s="139"/>
      <c r="UVU109" s="163"/>
      <c r="UVV109" s="163"/>
      <c r="UVW109" s="139"/>
      <c r="UVX109" s="143"/>
      <c r="UVY109" s="163"/>
      <c r="UVZ109" s="139"/>
      <c r="UWA109" s="143"/>
      <c r="UWB109" s="163"/>
      <c r="UWC109" s="139"/>
      <c r="UWD109" s="143"/>
      <c r="UWE109" s="163"/>
      <c r="UWF109" s="139"/>
      <c r="UWG109" s="143"/>
      <c r="UWH109" s="163"/>
      <c r="UWI109" s="191"/>
      <c r="UWJ109" s="164"/>
      <c r="UWK109" s="163"/>
      <c r="UWM109" s="165"/>
      <c r="UWO109" s="139"/>
      <c r="UWQ109" s="190"/>
      <c r="UWR109" s="141"/>
      <c r="UWS109" s="139"/>
      <c r="UWT109" s="163"/>
      <c r="UWU109" s="163"/>
      <c r="UWV109" s="139"/>
      <c r="UWW109" s="143"/>
      <c r="UWX109" s="163"/>
      <c r="UWY109" s="139"/>
      <c r="UWZ109" s="143"/>
      <c r="UXA109" s="163"/>
      <c r="UXB109" s="139"/>
      <c r="UXC109" s="143"/>
      <c r="UXD109" s="163"/>
      <c r="UXE109" s="139"/>
      <c r="UXF109" s="143"/>
      <c r="UXG109" s="163"/>
      <c r="UXH109" s="191"/>
      <c r="UXI109" s="164"/>
      <c r="UXJ109" s="163"/>
      <c r="UXL109" s="165"/>
      <c r="UXN109" s="139"/>
      <c r="UXP109" s="190"/>
      <c r="UXQ109" s="141"/>
      <c r="UXR109" s="139"/>
      <c r="UXS109" s="163"/>
      <c r="UXT109" s="163"/>
      <c r="UXU109" s="139"/>
      <c r="UXV109" s="143"/>
      <c r="UXW109" s="163"/>
      <c r="UXX109" s="139"/>
      <c r="UXY109" s="143"/>
      <c r="UXZ109" s="163"/>
      <c r="UYA109" s="139"/>
      <c r="UYB109" s="143"/>
      <c r="UYC109" s="163"/>
      <c r="UYD109" s="139"/>
      <c r="UYE109" s="143"/>
      <c r="UYF109" s="163"/>
      <c r="UYG109" s="191"/>
      <c r="UYH109" s="164"/>
      <c r="UYI109" s="163"/>
      <c r="UYK109" s="165"/>
      <c r="UYM109" s="139"/>
      <c r="UYO109" s="190"/>
      <c r="UYP109" s="141"/>
      <c r="UYQ109" s="139"/>
      <c r="UYR109" s="163"/>
      <c r="UYS109" s="163"/>
      <c r="UYT109" s="139"/>
      <c r="UYU109" s="143"/>
      <c r="UYV109" s="163"/>
      <c r="UYW109" s="139"/>
      <c r="UYX109" s="143"/>
      <c r="UYY109" s="163"/>
      <c r="UYZ109" s="139"/>
      <c r="UZA109" s="143"/>
      <c r="UZB109" s="163"/>
      <c r="UZC109" s="139"/>
      <c r="UZD109" s="143"/>
      <c r="UZE109" s="163"/>
      <c r="UZF109" s="191"/>
      <c r="UZG109" s="164"/>
      <c r="UZH109" s="163"/>
      <c r="UZJ109" s="165"/>
      <c r="UZL109" s="139"/>
      <c r="UZN109" s="190"/>
      <c r="UZO109" s="141"/>
      <c r="UZP109" s="139"/>
      <c r="UZQ109" s="163"/>
      <c r="UZR109" s="163"/>
      <c r="UZS109" s="139"/>
      <c r="UZT109" s="143"/>
      <c r="UZU109" s="163"/>
      <c r="UZV109" s="139"/>
      <c r="UZW109" s="143"/>
      <c r="UZX109" s="163"/>
      <c r="UZY109" s="139"/>
      <c r="UZZ109" s="143"/>
      <c r="VAA109" s="163"/>
      <c r="VAB109" s="139"/>
      <c r="VAC109" s="143"/>
      <c r="VAD109" s="163"/>
      <c r="VAE109" s="191"/>
      <c r="VAF109" s="164"/>
      <c r="VAG109" s="163"/>
      <c r="VAI109" s="165"/>
      <c r="VAK109" s="139"/>
      <c r="VAM109" s="190"/>
      <c r="VAN109" s="141"/>
      <c r="VAO109" s="139"/>
      <c r="VAP109" s="163"/>
      <c r="VAQ109" s="163"/>
      <c r="VAR109" s="139"/>
      <c r="VAS109" s="143"/>
      <c r="VAT109" s="163"/>
      <c r="VAU109" s="139"/>
      <c r="VAV109" s="143"/>
      <c r="VAW109" s="163"/>
      <c r="VAX109" s="139"/>
      <c r="VAY109" s="143"/>
      <c r="VAZ109" s="163"/>
      <c r="VBA109" s="139"/>
      <c r="VBB109" s="143"/>
      <c r="VBC109" s="163"/>
      <c r="VBD109" s="191"/>
      <c r="VBE109" s="164"/>
      <c r="VBF109" s="163"/>
      <c r="VBH109" s="165"/>
      <c r="VBJ109" s="139"/>
      <c r="VBL109" s="190"/>
      <c r="VBM109" s="141"/>
      <c r="VBN109" s="139"/>
      <c r="VBO109" s="163"/>
      <c r="VBP109" s="163"/>
      <c r="VBQ109" s="139"/>
      <c r="VBR109" s="143"/>
      <c r="VBS109" s="163"/>
      <c r="VBT109" s="139"/>
      <c r="VBU109" s="143"/>
      <c r="VBV109" s="163"/>
      <c r="VBW109" s="139"/>
      <c r="VBX109" s="143"/>
      <c r="VBY109" s="163"/>
      <c r="VBZ109" s="139"/>
      <c r="VCA109" s="143"/>
      <c r="VCB109" s="163"/>
      <c r="VCC109" s="191"/>
      <c r="VCD109" s="164"/>
      <c r="VCE109" s="163"/>
      <c r="VCG109" s="165"/>
      <c r="VCI109" s="139"/>
      <c r="VCK109" s="190"/>
      <c r="VCL109" s="141"/>
      <c r="VCM109" s="139"/>
      <c r="VCN109" s="163"/>
      <c r="VCO109" s="163"/>
      <c r="VCP109" s="139"/>
      <c r="VCQ109" s="143"/>
      <c r="VCR109" s="163"/>
      <c r="VCS109" s="139"/>
      <c r="VCT109" s="143"/>
      <c r="VCU109" s="163"/>
      <c r="VCV109" s="139"/>
      <c r="VCW109" s="143"/>
      <c r="VCX109" s="163"/>
      <c r="VCY109" s="139"/>
      <c r="VCZ109" s="143"/>
      <c r="VDA109" s="163"/>
      <c r="VDB109" s="191"/>
      <c r="VDC109" s="164"/>
      <c r="VDD109" s="163"/>
      <c r="VDF109" s="165"/>
      <c r="VDH109" s="139"/>
      <c r="VDJ109" s="190"/>
      <c r="VDK109" s="141"/>
      <c r="VDL109" s="139"/>
      <c r="VDM109" s="163"/>
      <c r="VDN109" s="163"/>
      <c r="VDO109" s="139"/>
      <c r="VDP109" s="143"/>
      <c r="VDQ109" s="163"/>
      <c r="VDR109" s="139"/>
      <c r="VDS109" s="143"/>
      <c r="VDT109" s="163"/>
      <c r="VDU109" s="139"/>
      <c r="VDV109" s="143"/>
      <c r="VDW109" s="163"/>
      <c r="VDX109" s="139"/>
      <c r="VDY109" s="143"/>
      <c r="VDZ109" s="163"/>
      <c r="VEA109" s="191"/>
      <c r="VEB109" s="164"/>
      <c r="VEC109" s="163"/>
      <c r="VEE109" s="165"/>
      <c r="VEG109" s="139"/>
      <c r="VEI109" s="190"/>
      <c r="VEJ109" s="141"/>
      <c r="VEK109" s="139"/>
      <c r="VEL109" s="163"/>
      <c r="VEM109" s="163"/>
      <c r="VEN109" s="139"/>
      <c r="VEO109" s="143"/>
      <c r="VEP109" s="163"/>
      <c r="VEQ109" s="139"/>
      <c r="VER109" s="143"/>
      <c r="VES109" s="163"/>
      <c r="VET109" s="139"/>
      <c r="VEU109" s="143"/>
      <c r="VEV109" s="163"/>
      <c r="VEW109" s="139"/>
      <c r="VEX109" s="143"/>
      <c r="VEY109" s="163"/>
      <c r="VEZ109" s="191"/>
      <c r="VFA109" s="164"/>
      <c r="VFB109" s="163"/>
      <c r="VFD109" s="165"/>
      <c r="VFF109" s="139"/>
      <c r="VFH109" s="190"/>
      <c r="VFI109" s="141"/>
      <c r="VFJ109" s="139"/>
      <c r="VFK109" s="163"/>
      <c r="VFL109" s="163"/>
      <c r="VFM109" s="139"/>
      <c r="VFN109" s="143"/>
      <c r="VFO109" s="163"/>
      <c r="VFP109" s="139"/>
      <c r="VFQ109" s="143"/>
      <c r="VFR109" s="163"/>
      <c r="VFS109" s="139"/>
      <c r="VFT109" s="143"/>
      <c r="VFU109" s="163"/>
      <c r="VFV109" s="139"/>
      <c r="VFW109" s="143"/>
      <c r="VFX109" s="163"/>
      <c r="VFY109" s="191"/>
      <c r="VFZ109" s="164"/>
      <c r="VGA109" s="163"/>
      <c r="VGC109" s="165"/>
      <c r="VGE109" s="139"/>
      <c r="VGG109" s="190"/>
      <c r="VGH109" s="141"/>
      <c r="VGI109" s="139"/>
      <c r="VGJ109" s="163"/>
      <c r="VGK109" s="163"/>
      <c r="VGL109" s="139"/>
      <c r="VGM109" s="143"/>
      <c r="VGN109" s="163"/>
      <c r="VGO109" s="139"/>
      <c r="VGP109" s="143"/>
      <c r="VGQ109" s="163"/>
      <c r="VGR109" s="139"/>
      <c r="VGS109" s="143"/>
      <c r="VGT109" s="163"/>
      <c r="VGU109" s="139"/>
      <c r="VGV109" s="143"/>
      <c r="VGW109" s="163"/>
      <c r="VGX109" s="191"/>
      <c r="VGY109" s="164"/>
      <c r="VGZ109" s="163"/>
      <c r="VHB109" s="165"/>
      <c r="VHD109" s="139"/>
      <c r="VHF109" s="190"/>
      <c r="VHG109" s="141"/>
      <c r="VHH109" s="139"/>
      <c r="VHI109" s="163"/>
      <c r="VHJ109" s="163"/>
      <c r="VHK109" s="139"/>
      <c r="VHL109" s="143"/>
      <c r="VHM109" s="163"/>
      <c r="VHN109" s="139"/>
      <c r="VHO109" s="143"/>
      <c r="VHP109" s="163"/>
      <c r="VHQ109" s="139"/>
      <c r="VHR109" s="143"/>
      <c r="VHS109" s="163"/>
      <c r="VHT109" s="139"/>
      <c r="VHU109" s="143"/>
      <c r="VHV109" s="163"/>
      <c r="VHW109" s="191"/>
      <c r="VHX109" s="164"/>
      <c r="VHY109" s="163"/>
      <c r="VIA109" s="165"/>
      <c r="VIC109" s="139"/>
      <c r="VIE109" s="190"/>
      <c r="VIF109" s="141"/>
      <c r="VIG109" s="139"/>
      <c r="VIH109" s="163"/>
      <c r="VII109" s="163"/>
      <c r="VIJ109" s="139"/>
      <c r="VIK109" s="143"/>
      <c r="VIL109" s="163"/>
      <c r="VIM109" s="139"/>
      <c r="VIN109" s="143"/>
      <c r="VIO109" s="163"/>
      <c r="VIP109" s="139"/>
      <c r="VIQ109" s="143"/>
      <c r="VIR109" s="163"/>
      <c r="VIS109" s="139"/>
      <c r="VIT109" s="143"/>
      <c r="VIU109" s="163"/>
      <c r="VIV109" s="191"/>
      <c r="VIW109" s="164"/>
      <c r="VIX109" s="163"/>
      <c r="VIZ109" s="165"/>
      <c r="VJB109" s="139"/>
      <c r="VJD109" s="190"/>
      <c r="VJE109" s="141"/>
      <c r="VJF109" s="139"/>
      <c r="VJG109" s="163"/>
      <c r="VJH109" s="163"/>
      <c r="VJI109" s="139"/>
      <c r="VJJ109" s="143"/>
      <c r="VJK109" s="163"/>
      <c r="VJL109" s="139"/>
      <c r="VJM109" s="143"/>
      <c r="VJN109" s="163"/>
      <c r="VJO109" s="139"/>
      <c r="VJP109" s="143"/>
      <c r="VJQ109" s="163"/>
      <c r="VJR109" s="139"/>
      <c r="VJS109" s="143"/>
      <c r="VJT109" s="163"/>
      <c r="VJU109" s="191"/>
      <c r="VJV109" s="164"/>
      <c r="VJW109" s="163"/>
      <c r="VJY109" s="165"/>
      <c r="VKA109" s="139"/>
      <c r="VKC109" s="190"/>
      <c r="VKD109" s="141"/>
      <c r="VKE109" s="139"/>
      <c r="VKF109" s="163"/>
      <c r="VKG109" s="163"/>
      <c r="VKH109" s="139"/>
      <c r="VKI109" s="143"/>
      <c r="VKJ109" s="163"/>
      <c r="VKK109" s="139"/>
      <c r="VKL109" s="143"/>
      <c r="VKM109" s="163"/>
      <c r="VKN109" s="139"/>
      <c r="VKO109" s="143"/>
      <c r="VKP109" s="163"/>
      <c r="VKQ109" s="139"/>
      <c r="VKR109" s="143"/>
      <c r="VKS109" s="163"/>
      <c r="VKT109" s="191"/>
      <c r="VKU109" s="164"/>
      <c r="VKV109" s="163"/>
      <c r="VKX109" s="165"/>
      <c r="VKZ109" s="139"/>
      <c r="VLB109" s="190"/>
      <c r="VLC109" s="141"/>
      <c r="VLD109" s="139"/>
      <c r="VLE109" s="163"/>
      <c r="VLF109" s="163"/>
      <c r="VLG109" s="139"/>
      <c r="VLH109" s="143"/>
      <c r="VLI109" s="163"/>
      <c r="VLJ109" s="139"/>
      <c r="VLK109" s="143"/>
      <c r="VLL109" s="163"/>
      <c r="VLM109" s="139"/>
      <c r="VLN109" s="143"/>
      <c r="VLO109" s="163"/>
      <c r="VLP109" s="139"/>
      <c r="VLQ109" s="143"/>
      <c r="VLR109" s="163"/>
      <c r="VLS109" s="191"/>
      <c r="VLT109" s="164"/>
      <c r="VLU109" s="163"/>
      <c r="VLW109" s="165"/>
      <c r="VLY109" s="139"/>
      <c r="VMA109" s="190"/>
      <c r="VMB109" s="141"/>
      <c r="VMC109" s="139"/>
      <c r="VMD109" s="163"/>
      <c r="VME109" s="163"/>
      <c r="VMF109" s="139"/>
      <c r="VMG109" s="143"/>
      <c r="VMH109" s="163"/>
      <c r="VMI109" s="139"/>
      <c r="VMJ109" s="143"/>
      <c r="VMK109" s="163"/>
      <c r="VML109" s="139"/>
      <c r="VMM109" s="143"/>
      <c r="VMN109" s="163"/>
      <c r="VMO109" s="139"/>
      <c r="VMP109" s="143"/>
      <c r="VMQ109" s="163"/>
      <c r="VMR109" s="191"/>
      <c r="VMS109" s="164"/>
      <c r="VMT109" s="163"/>
      <c r="VMV109" s="165"/>
      <c r="VMX109" s="139"/>
      <c r="VMZ109" s="190"/>
      <c r="VNA109" s="141"/>
      <c r="VNB109" s="139"/>
      <c r="VNC109" s="163"/>
      <c r="VND109" s="163"/>
      <c r="VNE109" s="139"/>
      <c r="VNF109" s="143"/>
      <c r="VNG109" s="163"/>
      <c r="VNH109" s="139"/>
      <c r="VNI109" s="143"/>
      <c r="VNJ109" s="163"/>
      <c r="VNK109" s="139"/>
      <c r="VNL109" s="143"/>
      <c r="VNM109" s="163"/>
      <c r="VNN109" s="139"/>
      <c r="VNO109" s="143"/>
      <c r="VNP109" s="163"/>
      <c r="VNQ109" s="191"/>
      <c r="VNR109" s="164"/>
      <c r="VNS109" s="163"/>
      <c r="VNU109" s="165"/>
      <c r="VNW109" s="139"/>
      <c r="VNY109" s="190"/>
      <c r="VNZ109" s="141"/>
      <c r="VOA109" s="139"/>
      <c r="VOB109" s="163"/>
      <c r="VOC109" s="163"/>
      <c r="VOD109" s="139"/>
      <c r="VOE109" s="143"/>
      <c r="VOF109" s="163"/>
      <c r="VOG109" s="139"/>
      <c r="VOH109" s="143"/>
      <c r="VOI109" s="163"/>
      <c r="VOJ109" s="139"/>
      <c r="VOK109" s="143"/>
      <c r="VOL109" s="163"/>
      <c r="VOM109" s="139"/>
      <c r="VON109" s="143"/>
      <c r="VOO109" s="163"/>
      <c r="VOP109" s="191"/>
      <c r="VOQ109" s="164"/>
      <c r="VOR109" s="163"/>
      <c r="VOT109" s="165"/>
      <c r="VOV109" s="139"/>
      <c r="VOX109" s="190"/>
      <c r="VOY109" s="141"/>
      <c r="VOZ109" s="139"/>
      <c r="VPA109" s="163"/>
      <c r="VPB109" s="163"/>
      <c r="VPC109" s="139"/>
      <c r="VPD109" s="143"/>
      <c r="VPE109" s="163"/>
      <c r="VPF109" s="139"/>
      <c r="VPG109" s="143"/>
      <c r="VPH109" s="163"/>
      <c r="VPI109" s="139"/>
      <c r="VPJ109" s="143"/>
      <c r="VPK109" s="163"/>
      <c r="VPL109" s="139"/>
      <c r="VPM109" s="143"/>
      <c r="VPN109" s="163"/>
      <c r="VPO109" s="191"/>
      <c r="VPP109" s="164"/>
      <c r="VPQ109" s="163"/>
      <c r="VPS109" s="165"/>
      <c r="VPU109" s="139"/>
      <c r="VPW109" s="190"/>
      <c r="VPX109" s="141"/>
      <c r="VPY109" s="139"/>
      <c r="VPZ109" s="163"/>
      <c r="VQA109" s="163"/>
      <c r="VQB109" s="139"/>
      <c r="VQC109" s="143"/>
      <c r="VQD109" s="163"/>
      <c r="VQE109" s="139"/>
      <c r="VQF109" s="143"/>
      <c r="VQG109" s="163"/>
      <c r="VQH109" s="139"/>
      <c r="VQI109" s="143"/>
      <c r="VQJ109" s="163"/>
      <c r="VQK109" s="139"/>
      <c r="VQL109" s="143"/>
      <c r="VQM109" s="163"/>
      <c r="VQN109" s="191"/>
      <c r="VQO109" s="164"/>
      <c r="VQP109" s="163"/>
      <c r="VQR109" s="165"/>
      <c r="VQT109" s="139"/>
      <c r="VQV109" s="190"/>
      <c r="VQW109" s="141"/>
      <c r="VQX109" s="139"/>
      <c r="VQY109" s="163"/>
      <c r="VQZ109" s="163"/>
      <c r="VRA109" s="139"/>
      <c r="VRB109" s="143"/>
      <c r="VRC109" s="163"/>
      <c r="VRD109" s="139"/>
      <c r="VRE109" s="143"/>
      <c r="VRF109" s="163"/>
      <c r="VRG109" s="139"/>
      <c r="VRH109" s="143"/>
      <c r="VRI109" s="163"/>
      <c r="VRJ109" s="139"/>
      <c r="VRK109" s="143"/>
      <c r="VRL109" s="163"/>
      <c r="VRM109" s="191"/>
      <c r="VRN109" s="164"/>
      <c r="VRO109" s="163"/>
      <c r="VRQ109" s="165"/>
      <c r="VRS109" s="139"/>
      <c r="VRU109" s="190"/>
      <c r="VRV109" s="141"/>
      <c r="VRW109" s="139"/>
      <c r="VRX109" s="163"/>
      <c r="VRY109" s="163"/>
      <c r="VRZ109" s="139"/>
      <c r="VSA109" s="143"/>
      <c r="VSB109" s="163"/>
      <c r="VSC109" s="139"/>
      <c r="VSD109" s="143"/>
      <c r="VSE109" s="163"/>
      <c r="VSF109" s="139"/>
      <c r="VSG109" s="143"/>
      <c r="VSH109" s="163"/>
      <c r="VSI109" s="139"/>
      <c r="VSJ109" s="143"/>
      <c r="VSK109" s="163"/>
      <c r="VSL109" s="191"/>
      <c r="VSM109" s="164"/>
      <c r="VSN109" s="163"/>
      <c r="VSP109" s="165"/>
      <c r="VSR109" s="139"/>
      <c r="VST109" s="190"/>
      <c r="VSU109" s="141"/>
      <c r="VSV109" s="139"/>
      <c r="VSW109" s="163"/>
      <c r="VSX109" s="163"/>
      <c r="VSY109" s="139"/>
      <c r="VSZ109" s="143"/>
      <c r="VTA109" s="163"/>
      <c r="VTB109" s="139"/>
      <c r="VTC109" s="143"/>
      <c r="VTD109" s="163"/>
      <c r="VTE109" s="139"/>
      <c r="VTF109" s="143"/>
      <c r="VTG109" s="163"/>
      <c r="VTH109" s="139"/>
      <c r="VTI109" s="143"/>
      <c r="VTJ109" s="163"/>
      <c r="VTK109" s="191"/>
      <c r="VTL109" s="164"/>
      <c r="VTM109" s="163"/>
      <c r="VTO109" s="165"/>
      <c r="VTQ109" s="139"/>
      <c r="VTS109" s="190"/>
      <c r="VTT109" s="141"/>
      <c r="VTU109" s="139"/>
      <c r="VTV109" s="163"/>
      <c r="VTW109" s="163"/>
      <c r="VTX109" s="139"/>
      <c r="VTY109" s="143"/>
      <c r="VTZ109" s="163"/>
      <c r="VUA109" s="139"/>
      <c r="VUB109" s="143"/>
      <c r="VUC109" s="163"/>
      <c r="VUD109" s="139"/>
      <c r="VUE109" s="143"/>
      <c r="VUF109" s="163"/>
      <c r="VUG109" s="139"/>
      <c r="VUH109" s="143"/>
      <c r="VUI109" s="163"/>
      <c r="VUJ109" s="191"/>
      <c r="VUK109" s="164"/>
      <c r="VUL109" s="163"/>
      <c r="VUN109" s="165"/>
      <c r="VUP109" s="139"/>
      <c r="VUR109" s="190"/>
      <c r="VUS109" s="141"/>
      <c r="VUT109" s="139"/>
      <c r="VUU109" s="163"/>
      <c r="VUV109" s="163"/>
      <c r="VUW109" s="139"/>
      <c r="VUX109" s="143"/>
      <c r="VUY109" s="163"/>
      <c r="VUZ109" s="139"/>
      <c r="VVA109" s="143"/>
      <c r="VVB109" s="163"/>
      <c r="VVC109" s="139"/>
      <c r="VVD109" s="143"/>
      <c r="VVE109" s="163"/>
      <c r="VVF109" s="139"/>
      <c r="VVG109" s="143"/>
      <c r="VVH109" s="163"/>
      <c r="VVI109" s="191"/>
      <c r="VVJ109" s="164"/>
      <c r="VVK109" s="163"/>
      <c r="VVM109" s="165"/>
      <c r="VVO109" s="139"/>
      <c r="VVQ109" s="190"/>
      <c r="VVR109" s="141"/>
      <c r="VVS109" s="139"/>
      <c r="VVT109" s="163"/>
      <c r="VVU109" s="163"/>
      <c r="VVV109" s="139"/>
      <c r="VVW109" s="143"/>
      <c r="VVX109" s="163"/>
      <c r="VVY109" s="139"/>
      <c r="VVZ109" s="143"/>
      <c r="VWA109" s="163"/>
      <c r="VWB109" s="139"/>
      <c r="VWC109" s="143"/>
      <c r="VWD109" s="163"/>
      <c r="VWE109" s="139"/>
      <c r="VWF109" s="143"/>
      <c r="VWG109" s="163"/>
      <c r="VWH109" s="191"/>
      <c r="VWI109" s="164"/>
      <c r="VWJ109" s="163"/>
      <c r="VWL109" s="165"/>
      <c r="VWN109" s="139"/>
      <c r="VWP109" s="190"/>
      <c r="VWQ109" s="141"/>
      <c r="VWR109" s="139"/>
      <c r="VWS109" s="163"/>
      <c r="VWT109" s="163"/>
      <c r="VWU109" s="139"/>
      <c r="VWV109" s="143"/>
      <c r="VWW109" s="163"/>
      <c r="VWX109" s="139"/>
      <c r="VWY109" s="143"/>
      <c r="VWZ109" s="163"/>
      <c r="VXA109" s="139"/>
      <c r="VXB109" s="143"/>
      <c r="VXC109" s="163"/>
      <c r="VXD109" s="139"/>
      <c r="VXE109" s="143"/>
      <c r="VXF109" s="163"/>
      <c r="VXG109" s="191"/>
      <c r="VXH109" s="164"/>
      <c r="VXI109" s="163"/>
      <c r="VXK109" s="165"/>
      <c r="VXM109" s="139"/>
      <c r="VXO109" s="190"/>
      <c r="VXP109" s="141"/>
      <c r="VXQ109" s="139"/>
      <c r="VXR109" s="163"/>
      <c r="VXS109" s="163"/>
      <c r="VXT109" s="139"/>
      <c r="VXU109" s="143"/>
      <c r="VXV109" s="163"/>
      <c r="VXW109" s="139"/>
      <c r="VXX109" s="143"/>
      <c r="VXY109" s="163"/>
      <c r="VXZ109" s="139"/>
      <c r="VYA109" s="143"/>
      <c r="VYB109" s="163"/>
      <c r="VYC109" s="139"/>
      <c r="VYD109" s="143"/>
      <c r="VYE109" s="163"/>
      <c r="VYF109" s="191"/>
      <c r="VYG109" s="164"/>
      <c r="VYH109" s="163"/>
      <c r="VYJ109" s="165"/>
      <c r="VYL109" s="139"/>
      <c r="VYN109" s="190"/>
      <c r="VYO109" s="141"/>
      <c r="VYP109" s="139"/>
      <c r="VYQ109" s="163"/>
      <c r="VYR109" s="163"/>
      <c r="VYS109" s="139"/>
      <c r="VYT109" s="143"/>
      <c r="VYU109" s="163"/>
      <c r="VYV109" s="139"/>
      <c r="VYW109" s="143"/>
      <c r="VYX109" s="163"/>
      <c r="VYY109" s="139"/>
      <c r="VYZ109" s="143"/>
      <c r="VZA109" s="163"/>
      <c r="VZB109" s="139"/>
      <c r="VZC109" s="143"/>
      <c r="VZD109" s="163"/>
      <c r="VZE109" s="191"/>
      <c r="VZF109" s="164"/>
      <c r="VZG109" s="163"/>
      <c r="VZI109" s="165"/>
      <c r="VZK109" s="139"/>
      <c r="VZM109" s="190"/>
      <c r="VZN109" s="141"/>
      <c r="VZO109" s="139"/>
      <c r="VZP109" s="163"/>
      <c r="VZQ109" s="163"/>
      <c r="VZR109" s="139"/>
      <c r="VZS109" s="143"/>
      <c r="VZT109" s="163"/>
      <c r="VZU109" s="139"/>
      <c r="VZV109" s="143"/>
      <c r="VZW109" s="163"/>
      <c r="VZX109" s="139"/>
      <c r="VZY109" s="143"/>
      <c r="VZZ109" s="163"/>
      <c r="WAA109" s="139"/>
      <c r="WAB109" s="143"/>
      <c r="WAC109" s="163"/>
      <c r="WAD109" s="191"/>
      <c r="WAE109" s="164"/>
      <c r="WAF109" s="163"/>
      <c r="WAH109" s="165"/>
      <c r="WAJ109" s="139"/>
      <c r="WAL109" s="190"/>
      <c r="WAM109" s="141"/>
      <c r="WAN109" s="139"/>
      <c r="WAO109" s="163"/>
      <c r="WAP109" s="163"/>
      <c r="WAQ109" s="139"/>
      <c r="WAR109" s="143"/>
      <c r="WAS109" s="163"/>
      <c r="WAT109" s="139"/>
      <c r="WAU109" s="143"/>
      <c r="WAV109" s="163"/>
      <c r="WAW109" s="139"/>
      <c r="WAX109" s="143"/>
      <c r="WAY109" s="163"/>
      <c r="WAZ109" s="139"/>
      <c r="WBA109" s="143"/>
      <c r="WBB109" s="163"/>
      <c r="WBC109" s="191"/>
      <c r="WBD109" s="164"/>
      <c r="WBE109" s="163"/>
      <c r="WBG109" s="165"/>
      <c r="WBI109" s="139"/>
      <c r="WBK109" s="190"/>
      <c r="WBL109" s="141"/>
      <c r="WBM109" s="139"/>
      <c r="WBN109" s="163"/>
      <c r="WBO109" s="163"/>
      <c r="WBP109" s="139"/>
      <c r="WBQ109" s="143"/>
      <c r="WBR109" s="163"/>
      <c r="WBS109" s="139"/>
      <c r="WBT109" s="143"/>
      <c r="WBU109" s="163"/>
      <c r="WBV109" s="139"/>
      <c r="WBW109" s="143"/>
      <c r="WBX109" s="163"/>
      <c r="WBY109" s="139"/>
      <c r="WBZ109" s="143"/>
      <c r="WCA109" s="163"/>
      <c r="WCB109" s="191"/>
      <c r="WCC109" s="164"/>
      <c r="WCD109" s="163"/>
      <c r="WCF109" s="165"/>
      <c r="WCH109" s="139"/>
      <c r="WCJ109" s="190"/>
      <c r="WCK109" s="141"/>
      <c r="WCL109" s="139"/>
      <c r="WCM109" s="163"/>
      <c r="WCN109" s="163"/>
      <c r="WCO109" s="139"/>
      <c r="WCP109" s="143"/>
      <c r="WCQ109" s="163"/>
      <c r="WCR109" s="139"/>
      <c r="WCS109" s="143"/>
      <c r="WCT109" s="163"/>
      <c r="WCU109" s="139"/>
      <c r="WCV109" s="143"/>
      <c r="WCW109" s="163"/>
      <c r="WCX109" s="139"/>
      <c r="WCY109" s="143"/>
      <c r="WCZ109" s="163"/>
      <c r="WDA109" s="191"/>
      <c r="WDB109" s="164"/>
      <c r="WDC109" s="163"/>
      <c r="WDE109" s="165"/>
      <c r="WDG109" s="139"/>
      <c r="WDI109" s="190"/>
      <c r="WDJ109" s="141"/>
      <c r="WDK109" s="139"/>
      <c r="WDL109" s="163"/>
      <c r="WDM109" s="163"/>
      <c r="WDN109" s="139"/>
      <c r="WDO109" s="143"/>
      <c r="WDP109" s="163"/>
      <c r="WDQ109" s="139"/>
      <c r="WDR109" s="143"/>
      <c r="WDS109" s="163"/>
      <c r="WDT109" s="139"/>
      <c r="WDU109" s="143"/>
      <c r="WDV109" s="163"/>
      <c r="WDW109" s="139"/>
      <c r="WDX109" s="143"/>
      <c r="WDY109" s="163"/>
      <c r="WDZ109" s="191"/>
      <c r="WEA109" s="164"/>
      <c r="WEB109" s="163"/>
      <c r="WED109" s="165"/>
      <c r="WEF109" s="139"/>
      <c r="WEH109" s="190"/>
      <c r="WEI109" s="141"/>
      <c r="WEJ109" s="139"/>
      <c r="WEK109" s="163"/>
      <c r="WEL109" s="163"/>
      <c r="WEM109" s="139"/>
      <c r="WEN109" s="143"/>
      <c r="WEO109" s="163"/>
      <c r="WEP109" s="139"/>
      <c r="WEQ109" s="143"/>
      <c r="WER109" s="163"/>
      <c r="WES109" s="139"/>
      <c r="WET109" s="143"/>
      <c r="WEU109" s="163"/>
      <c r="WEV109" s="139"/>
      <c r="WEW109" s="143"/>
      <c r="WEX109" s="163"/>
      <c r="WEY109" s="191"/>
      <c r="WEZ109" s="164"/>
      <c r="WFA109" s="163"/>
      <c r="WFC109" s="165"/>
      <c r="WFE109" s="139"/>
      <c r="WFG109" s="190"/>
      <c r="WFH109" s="141"/>
      <c r="WFI109" s="139"/>
      <c r="WFJ109" s="163"/>
      <c r="WFK109" s="163"/>
      <c r="WFL109" s="139"/>
      <c r="WFM109" s="143"/>
      <c r="WFN109" s="163"/>
      <c r="WFO109" s="139"/>
      <c r="WFP109" s="143"/>
      <c r="WFQ109" s="163"/>
      <c r="WFR109" s="139"/>
      <c r="WFS109" s="143"/>
      <c r="WFT109" s="163"/>
      <c r="WFU109" s="139"/>
      <c r="WFV109" s="143"/>
      <c r="WFW109" s="163"/>
      <c r="WFX109" s="191"/>
      <c r="WFY109" s="164"/>
      <c r="WFZ109" s="163"/>
      <c r="WGB109" s="165"/>
      <c r="WGD109" s="139"/>
      <c r="WGF109" s="190"/>
      <c r="WGG109" s="141"/>
      <c r="WGH109" s="139"/>
      <c r="WGI109" s="163"/>
      <c r="WGJ109" s="163"/>
      <c r="WGK109" s="139"/>
      <c r="WGL109" s="143"/>
      <c r="WGM109" s="163"/>
      <c r="WGN109" s="139"/>
      <c r="WGO109" s="143"/>
      <c r="WGP109" s="163"/>
      <c r="WGQ109" s="139"/>
      <c r="WGR109" s="143"/>
      <c r="WGS109" s="163"/>
      <c r="WGT109" s="139"/>
      <c r="WGU109" s="143"/>
      <c r="WGV109" s="163"/>
      <c r="WGW109" s="191"/>
      <c r="WGX109" s="164"/>
      <c r="WGY109" s="163"/>
      <c r="WHA109" s="165"/>
      <c r="WHC109" s="139"/>
      <c r="WHE109" s="190"/>
      <c r="WHF109" s="141"/>
      <c r="WHG109" s="139"/>
      <c r="WHH109" s="163"/>
      <c r="WHI109" s="163"/>
      <c r="WHJ109" s="139"/>
      <c r="WHK109" s="143"/>
      <c r="WHL109" s="163"/>
      <c r="WHM109" s="139"/>
      <c r="WHN109" s="143"/>
      <c r="WHO109" s="163"/>
      <c r="WHP109" s="139"/>
      <c r="WHQ109" s="143"/>
      <c r="WHR109" s="163"/>
      <c r="WHS109" s="139"/>
      <c r="WHT109" s="143"/>
      <c r="WHU109" s="163"/>
      <c r="WHV109" s="191"/>
      <c r="WHW109" s="164"/>
      <c r="WHX109" s="163"/>
      <c r="WHZ109" s="165"/>
      <c r="WIB109" s="139"/>
      <c r="WID109" s="190"/>
      <c r="WIE109" s="141"/>
      <c r="WIF109" s="139"/>
      <c r="WIG109" s="163"/>
      <c r="WIH109" s="163"/>
      <c r="WII109" s="139"/>
      <c r="WIJ109" s="143"/>
      <c r="WIK109" s="163"/>
      <c r="WIL109" s="139"/>
      <c r="WIM109" s="143"/>
      <c r="WIN109" s="163"/>
      <c r="WIO109" s="139"/>
      <c r="WIP109" s="143"/>
      <c r="WIQ109" s="163"/>
      <c r="WIR109" s="139"/>
      <c r="WIS109" s="143"/>
      <c r="WIT109" s="163"/>
      <c r="WIU109" s="191"/>
      <c r="WIV109" s="164"/>
      <c r="WIW109" s="163"/>
      <c r="WIY109" s="165"/>
      <c r="WJA109" s="139"/>
      <c r="WJC109" s="190"/>
      <c r="WJD109" s="141"/>
      <c r="WJE109" s="139"/>
      <c r="WJF109" s="163"/>
      <c r="WJG109" s="163"/>
      <c r="WJH109" s="139"/>
      <c r="WJI109" s="143"/>
      <c r="WJJ109" s="163"/>
      <c r="WJK109" s="139"/>
      <c r="WJL109" s="143"/>
      <c r="WJM109" s="163"/>
      <c r="WJN109" s="139"/>
      <c r="WJO109" s="143"/>
      <c r="WJP109" s="163"/>
      <c r="WJQ109" s="139"/>
      <c r="WJR109" s="143"/>
      <c r="WJS109" s="163"/>
      <c r="WJT109" s="191"/>
      <c r="WJU109" s="164"/>
      <c r="WJV109" s="163"/>
      <c r="WJX109" s="165"/>
      <c r="WJZ109" s="139"/>
      <c r="WKB109" s="190"/>
      <c r="WKC109" s="141"/>
      <c r="WKD109" s="139"/>
      <c r="WKE109" s="163"/>
      <c r="WKF109" s="163"/>
      <c r="WKG109" s="139"/>
      <c r="WKH109" s="143"/>
      <c r="WKI109" s="163"/>
      <c r="WKJ109" s="139"/>
      <c r="WKK109" s="143"/>
      <c r="WKL109" s="163"/>
      <c r="WKM109" s="139"/>
      <c r="WKN109" s="143"/>
      <c r="WKO109" s="163"/>
      <c r="WKP109" s="139"/>
      <c r="WKQ109" s="143"/>
      <c r="WKR109" s="163"/>
      <c r="WKS109" s="191"/>
      <c r="WKT109" s="164"/>
      <c r="WKU109" s="163"/>
      <c r="WKW109" s="165"/>
      <c r="WKY109" s="139"/>
      <c r="WLA109" s="190"/>
      <c r="WLB109" s="141"/>
      <c r="WLC109" s="139"/>
      <c r="WLD109" s="163"/>
      <c r="WLE109" s="163"/>
      <c r="WLF109" s="139"/>
      <c r="WLG109" s="143"/>
      <c r="WLH109" s="163"/>
      <c r="WLI109" s="139"/>
      <c r="WLJ109" s="143"/>
      <c r="WLK109" s="163"/>
      <c r="WLL109" s="139"/>
      <c r="WLM109" s="143"/>
      <c r="WLN109" s="163"/>
      <c r="WLO109" s="139"/>
      <c r="WLP109" s="143"/>
      <c r="WLQ109" s="163"/>
      <c r="WLR109" s="191"/>
      <c r="WLS109" s="164"/>
      <c r="WLT109" s="163"/>
      <c r="WLV109" s="165"/>
      <c r="WLX109" s="139"/>
      <c r="WLZ109" s="190"/>
      <c r="WMA109" s="141"/>
      <c r="WMB109" s="139"/>
      <c r="WMC109" s="163"/>
      <c r="WMD109" s="163"/>
      <c r="WME109" s="139"/>
      <c r="WMF109" s="143"/>
      <c r="WMG109" s="163"/>
      <c r="WMH109" s="139"/>
      <c r="WMI109" s="143"/>
      <c r="WMJ109" s="163"/>
      <c r="WMK109" s="139"/>
      <c r="WML109" s="143"/>
      <c r="WMM109" s="163"/>
      <c r="WMN109" s="139"/>
      <c r="WMO109" s="143"/>
      <c r="WMP109" s="163"/>
      <c r="WMQ109" s="191"/>
      <c r="WMR109" s="164"/>
      <c r="WMS109" s="163"/>
      <c r="WMU109" s="165"/>
      <c r="WMW109" s="139"/>
      <c r="WMY109" s="190"/>
      <c r="WMZ109" s="141"/>
      <c r="WNA109" s="139"/>
      <c r="WNB109" s="163"/>
      <c r="WNC109" s="163"/>
      <c r="WND109" s="139"/>
      <c r="WNE109" s="143"/>
      <c r="WNF109" s="163"/>
      <c r="WNG109" s="139"/>
      <c r="WNH109" s="143"/>
      <c r="WNI109" s="163"/>
      <c r="WNJ109" s="139"/>
      <c r="WNK109" s="143"/>
      <c r="WNL109" s="163"/>
      <c r="WNM109" s="139"/>
      <c r="WNN109" s="143"/>
      <c r="WNO109" s="163"/>
      <c r="WNP109" s="191"/>
      <c r="WNQ109" s="164"/>
      <c r="WNR109" s="163"/>
      <c r="WNT109" s="165"/>
      <c r="WNV109" s="139"/>
      <c r="WNX109" s="190"/>
      <c r="WNY109" s="141"/>
      <c r="WNZ109" s="139"/>
      <c r="WOA109" s="163"/>
      <c r="WOB109" s="163"/>
      <c r="WOC109" s="139"/>
      <c r="WOD109" s="143"/>
      <c r="WOE109" s="163"/>
      <c r="WOF109" s="139"/>
      <c r="WOG109" s="143"/>
      <c r="WOH109" s="163"/>
      <c r="WOI109" s="139"/>
      <c r="WOJ109" s="143"/>
      <c r="WOK109" s="163"/>
      <c r="WOL109" s="139"/>
      <c r="WOM109" s="143"/>
      <c r="WON109" s="163"/>
      <c r="WOO109" s="191"/>
      <c r="WOP109" s="164"/>
      <c r="WOQ109" s="163"/>
      <c r="WOS109" s="165"/>
      <c r="WOU109" s="139"/>
      <c r="WOW109" s="190"/>
      <c r="WOX109" s="141"/>
      <c r="WOY109" s="139"/>
      <c r="WOZ109" s="163"/>
      <c r="WPA109" s="163"/>
      <c r="WPB109" s="139"/>
      <c r="WPC109" s="143"/>
      <c r="WPD109" s="163"/>
      <c r="WPE109" s="139"/>
      <c r="WPF109" s="143"/>
      <c r="WPG109" s="163"/>
      <c r="WPH109" s="139"/>
      <c r="WPI109" s="143"/>
      <c r="WPJ109" s="163"/>
      <c r="WPK109" s="139"/>
      <c r="WPL109" s="143"/>
      <c r="WPM109" s="163"/>
      <c r="WPN109" s="191"/>
      <c r="WPO109" s="164"/>
      <c r="WPP109" s="163"/>
      <c r="WPR109" s="165"/>
      <c r="WPT109" s="139"/>
      <c r="WPV109" s="190"/>
      <c r="WPW109" s="141"/>
      <c r="WPX109" s="139"/>
      <c r="WPY109" s="163"/>
      <c r="WPZ109" s="163"/>
      <c r="WQA109" s="139"/>
      <c r="WQB109" s="143"/>
      <c r="WQC109" s="163"/>
      <c r="WQD109" s="139"/>
      <c r="WQE109" s="143"/>
      <c r="WQF109" s="163"/>
      <c r="WQG109" s="139"/>
      <c r="WQH109" s="143"/>
      <c r="WQI109" s="163"/>
      <c r="WQJ109" s="139"/>
      <c r="WQK109" s="143"/>
      <c r="WQL109" s="163"/>
      <c r="WQM109" s="191"/>
      <c r="WQN109" s="164"/>
      <c r="WQO109" s="163"/>
      <c r="WQQ109" s="165"/>
      <c r="WQS109" s="139"/>
      <c r="WQU109" s="190"/>
      <c r="WQV109" s="141"/>
      <c r="WQW109" s="139"/>
      <c r="WQX109" s="163"/>
      <c r="WQY109" s="163"/>
      <c r="WQZ109" s="139"/>
      <c r="WRA109" s="143"/>
      <c r="WRB109" s="163"/>
      <c r="WRC109" s="139"/>
      <c r="WRD109" s="143"/>
      <c r="WRE109" s="163"/>
      <c r="WRF109" s="139"/>
      <c r="WRG109" s="143"/>
      <c r="WRH109" s="163"/>
      <c r="WRI109" s="139"/>
      <c r="WRJ109" s="143"/>
      <c r="WRK109" s="163"/>
      <c r="WRL109" s="191"/>
      <c r="WRM109" s="164"/>
      <c r="WRN109" s="163"/>
      <c r="WRP109" s="165"/>
      <c r="WRR109" s="139"/>
      <c r="WRT109" s="190"/>
      <c r="WRU109" s="141"/>
      <c r="WRV109" s="139"/>
      <c r="WRW109" s="163"/>
      <c r="WRX109" s="163"/>
      <c r="WRY109" s="139"/>
      <c r="WRZ109" s="143"/>
      <c r="WSA109" s="163"/>
      <c r="WSB109" s="139"/>
      <c r="WSC109" s="143"/>
      <c r="WSD109" s="163"/>
      <c r="WSE109" s="139"/>
      <c r="WSF109" s="143"/>
      <c r="WSG109" s="163"/>
      <c r="WSH109" s="139"/>
      <c r="WSI109" s="143"/>
      <c r="WSJ109" s="163"/>
      <c r="WSK109" s="191"/>
      <c r="WSL109" s="164"/>
      <c r="WSM109" s="163"/>
      <c r="WSO109" s="165"/>
      <c r="WSQ109" s="139"/>
      <c r="WSS109" s="190"/>
      <c r="WST109" s="141"/>
      <c r="WSU109" s="139"/>
      <c r="WSV109" s="163"/>
      <c r="WSW109" s="163"/>
      <c r="WSX109" s="139"/>
      <c r="WSY109" s="143"/>
      <c r="WSZ109" s="163"/>
      <c r="WTA109" s="139"/>
      <c r="WTB109" s="143"/>
      <c r="WTC109" s="163"/>
      <c r="WTD109" s="139"/>
      <c r="WTE109" s="143"/>
      <c r="WTF109" s="163"/>
      <c r="WTG109" s="139"/>
      <c r="WTH109" s="143"/>
      <c r="WTI109" s="163"/>
      <c r="WTJ109" s="191"/>
      <c r="WTK109" s="164"/>
      <c r="WTL109" s="163"/>
      <c r="WTN109" s="165"/>
      <c r="WTP109" s="139"/>
      <c r="WTR109" s="190"/>
      <c r="WTS109" s="141"/>
      <c r="WTT109" s="139"/>
      <c r="WTU109" s="163"/>
    </row>
    <row r="110" spans="1:15359 15361:16089" s="161" customFormat="1" ht="14.45" customHeight="1">
      <c r="A110" s="165"/>
      <c r="B110" s="174"/>
      <c r="C110" s="175"/>
      <c r="D110" s="141"/>
      <c r="E110" s="142"/>
      <c r="F110" s="143"/>
      <c r="G110" s="144"/>
      <c r="H110" s="142"/>
      <c r="I110" s="143"/>
      <c r="J110" s="176"/>
      <c r="K110" s="142"/>
      <c r="L110" s="143"/>
      <c r="M110" s="352"/>
      <c r="N110" s="142"/>
      <c r="O110" s="143"/>
      <c r="P110" s="176"/>
      <c r="Q110" s="348"/>
      <c r="R110" s="225"/>
      <c r="S110" s="225"/>
      <c r="T110" s="225"/>
    </row>
    <row r="111" spans="1:15359 15361:16089" s="166" customFormat="1" ht="14.45" customHeight="1">
      <c r="A111" s="168" t="str">
        <f>CONCATENATE("Subtotal ",A106)</f>
        <v>Subtotal mHero Trainings</v>
      </c>
      <c r="B111" s="169"/>
      <c r="C111" s="170"/>
      <c r="D111" s="171"/>
      <c r="E111" s="172"/>
      <c r="F111" s="173"/>
      <c r="G111" s="177">
        <f>SUM(G107:G110)</f>
        <v>5560</v>
      </c>
      <c r="H111" s="172"/>
      <c r="I111" s="173"/>
      <c r="J111" s="177">
        <f>SUM(J107:J110)</f>
        <v>5560</v>
      </c>
      <c r="K111" s="172"/>
      <c r="L111" s="173"/>
      <c r="M111" s="353">
        <f>SUM(M107:M110)</f>
        <v>5560</v>
      </c>
      <c r="N111" s="172"/>
      <c r="O111" s="173"/>
      <c r="P111" s="177">
        <f>SUM(G111+J111+M111)</f>
        <v>16680</v>
      </c>
      <c r="Q111" s="349"/>
      <c r="R111" s="226"/>
      <c r="S111" s="226"/>
      <c r="T111" s="226"/>
    </row>
    <row r="112" spans="1:15359 15361:16089" s="161" customFormat="1" ht="14.45" customHeight="1">
      <c r="A112" s="165"/>
      <c r="B112" s="174"/>
      <c r="C112" s="175"/>
      <c r="D112" s="141"/>
      <c r="E112" s="142"/>
      <c r="F112" s="143"/>
      <c r="G112" s="144"/>
      <c r="H112" s="142"/>
      <c r="I112" s="143"/>
      <c r="J112" s="163"/>
      <c r="K112" s="142"/>
      <c r="L112" s="143"/>
      <c r="M112" s="163"/>
      <c r="N112" s="142"/>
      <c r="O112" s="143"/>
      <c r="P112" s="144"/>
      <c r="Q112" s="348"/>
      <c r="R112" s="225"/>
      <c r="S112" s="225"/>
      <c r="T112" s="225"/>
    </row>
    <row r="113" spans="1:15359 15361:16089" s="140" customFormat="1" ht="14.45" customHeight="1" thickBot="1">
      <c r="A113" s="238" t="s">
        <v>108</v>
      </c>
      <c r="B113" s="182"/>
      <c r="C113" s="183"/>
      <c r="D113" s="184"/>
      <c r="E113" s="185"/>
      <c r="F113" s="186"/>
      <c r="G113" s="187"/>
      <c r="H113" s="185"/>
      <c r="I113" s="188"/>
      <c r="J113" s="187"/>
      <c r="K113" s="185"/>
      <c r="L113" s="188"/>
      <c r="M113" s="186"/>
      <c r="N113" s="185"/>
      <c r="O113" s="189"/>
      <c r="P113" s="187"/>
      <c r="Q113" s="348"/>
      <c r="R113" s="217"/>
      <c r="S113" s="216"/>
      <c r="T113" s="313"/>
      <c r="U113" s="141"/>
      <c r="V113" s="141"/>
      <c r="W113" s="163"/>
      <c r="X113" s="163"/>
      <c r="Y113" s="163"/>
      <c r="Z113" s="163"/>
      <c r="AA113" s="163"/>
      <c r="AB113" s="191"/>
      <c r="AC113" s="164"/>
      <c r="AD113" s="163"/>
      <c r="AF113" s="165"/>
      <c r="AH113" s="139"/>
      <c r="AJ113" s="190"/>
      <c r="AK113" s="141"/>
      <c r="AL113" s="139"/>
      <c r="AM113" s="163"/>
      <c r="AN113" s="163"/>
      <c r="AO113" s="139"/>
      <c r="AP113" s="143"/>
      <c r="AQ113" s="163"/>
      <c r="AR113" s="139"/>
      <c r="AS113" s="143"/>
      <c r="AT113" s="163"/>
      <c r="AU113" s="139"/>
      <c r="AV113" s="143"/>
      <c r="AW113" s="163"/>
      <c r="AX113" s="139"/>
      <c r="AY113" s="143"/>
      <c r="AZ113" s="163"/>
      <c r="BA113" s="191"/>
      <c r="BB113" s="164"/>
      <c r="BC113" s="163"/>
      <c r="BE113" s="165"/>
      <c r="BG113" s="139"/>
      <c r="BI113" s="190"/>
      <c r="BJ113" s="141"/>
      <c r="BK113" s="139"/>
      <c r="BL113" s="163"/>
      <c r="BM113" s="163"/>
      <c r="BN113" s="139"/>
      <c r="BO113" s="143"/>
      <c r="BP113" s="163"/>
      <c r="BQ113" s="139"/>
      <c r="BR113" s="143"/>
      <c r="BS113" s="163"/>
      <c r="BT113" s="139"/>
      <c r="BU113" s="143"/>
      <c r="BV113" s="163"/>
      <c r="BW113" s="139"/>
      <c r="BX113" s="143"/>
      <c r="BY113" s="163"/>
      <c r="BZ113" s="191"/>
      <c r="CA113" s="164"/>
      <c r="CB113" s="163"/>
      <c r="CD113" s="165"/>
      <c r="CF113" s="139"/>
      <c r="CH113" s="190"/>
      <c r="CI113" s="141"/>
      <c r="CJ113" s="139"/>
      <c r="CK113" s="163"/>
      <c r="CL113" s="163"/>
      <c r="CM113" s="139"/>
      <c r="CN113" s="143"/>
      <c r="CO113" s="163"/>
      <c r="CP113" s="139"/>
      <c r="CQ113" s="143"/>
      <c r="CR113" s="163"/>
      <c r="CS113" s="139"/>
      <c r="CT113" s="143"/>
      <c r="CU113" s="163"/>
      <c r="CV113" s="139"/>
      <c r="CW113" s="143"/>
      <c r="CX113" s="163"/>
      <c r="CY113" s="191"/>
      <c r="CZ113" s="164"/>
      <c r="DA113" s="163"/>
      <c r="DC113" s="165"/>
      <c r="DE113" s="139"/>
      <c r="DG113" s="190"/>
      <c r="DH113" s="141"/>
      <c r="DI113" s="139"/>
      <c r="DJ113" s="163"/>
      <c r="DK113" s="163"/>
      <c r="DL113" s="139"/>
      <c r="DM113" s="143"/>
      <c r="DN113" s="163"/>
      <c r="DO113" s="139"/>
      <c r="DP113" s="143"/>
      <c r="DQ113" s="163"/>
      <c r="DR113" s="139"/>
      <c r="DS113" s="143"/>
      <c r="DT113" s="163"/>
      <c r="DU113" s="139"/>
      <c r="DV113" s="143"/>
      <c r="DW113" s="163"/>
      <c r="DX113" s="191"/>
      <c r="DY113" s="164"/>
      <c r="DZ113" s="163"/>
      <c r="EB113" s="165"/>
      <c r="ED113" s="139"/>
      <c r="EF113" s="190"/>
      <c r="EG113" s="141"/>
      <c r="EH113" s="139"/>
      <c r="EI113" s="163"/>
      <c r="EJ113" s="163"/>
      <c r="EK113" s="139"/>
      <c r="EL113" s="143"/>
      <c r="EM113" s="163"/>
      <c r="EN113" s="139"/>
      <c r="EO113" s="143"/>
      <c r="EP113" s="163"/>
      <c r="EQ113" s="139"/>
      <c r="ER113" s="143"/>
      <c r="ES113" s="163"/>
      <c r="ET113" s="139"/>
      <c r="EU113" s="143"/>
      <c r="EV113" s="163"/>
      <c r="EW113" s="191"/>
      <c r="EX113" s="164"/>
      <c r="EY113" s="163"/>
      <c r="FA113" s="165"/>
      <c r="FC113" s="139"/>
      <c r="FE113" s="190"/>
      <c r="FF113" s="141"/>
      <c r="FG113" s="139"/>
      <c r="FH113" s="163"/>
      <c r="FI113" s="163"/>
      <c r="FJ113" s="139"/>
      <c r="FK113" s="143"/>
      <c r="FL113" s="163"/>
      <c r="FM113" s="139"/>
      <c r="FN113" s="143"/>
      <c r="FO113" s="163"/>
      <c r="FP113" s="139"/>
      <c r="FQ113" s="143"/>
      <c r="FR113" s="163"/>
      <c r="FS113" s="139"/>
      <c r="FT113" s="143"/>
      <c r="FU113" s="163"/>
      <c r="FV113" s="191"/>
      <c r="FW113" s="164"/>
      <c r="FX113" s="163"/>
      <c r="FZ113" s="165"/>
      <c r="GB113" s="139"/>
      <c r="GD113" s="190"/>
      <c r="GE113" s="141"/>
      <c r="GF113" s="139"/>
      <c r="GG113" s="163"/>
      <c r="GH113" s="163"/>
      <c r="GI113" s="139"/>
      <c r="GJ113" s="143"/>
      <c r="GK113" s="163"/>
      <c r="GL113" s="139"/>
      <c r="GM113" s="143"/>
      <c r="GN113" s="163"/>
      <c r="GO113" s="139"/>
      <c r="GP113" s="143"/>
      <c r="GQ113" s="163"/>
      <c r="GR113" s="139"/>
      <c r="GS113" s="143"/>
      <c r="GT113" s="163"/>
      <c r="GU113" s="191"/>
      <c r="GV113" s="164"/>
      <c r="GW113" s="163"/>
      <c r="GY113" s="165"/>
      <c r="HA113" s="139"/>
      <c r="HC113" s="190"/>
      <c r="HD113" s="141"/>
      <c r="HE113" s="139"/>
      <c r="HF113" s="163"/>
      <c r="HG113" s="163"/>
      <c r="HH113" s="139"/>
      <c r="HI113" s="143"/>
      <c r="HJ113" s="163"/>
      <c r="HK113" s="139"/>
      <c r="HL113" s="143"/>
      <c r="HM113" s="163"/>
      <c r="HN113" s="139"/>
      <c r="HO113" s="143"/>
      <c r="HP113" s="163"/>
      <c r="HQ113" s="139"/>
      <c r="HR113" s="143"/>
      <c r="HS113" s="163"/>
      <c r="HT113" s="191"/>
      <c r="HU113" s="164"/>
      <c r="HV113" s="163"/>
      <c r="HX113" s="165"/>
      <c r="HZ113" s="139"/>
      <c r="IB113" s="190"/>
      <c r="IC113" s="141"/>
      <c r="ID113" s="139"/>
      <c r="IE113" s="163"/>
      <c r="IF113" s="163"/>
      <c r="IG113" s="139"/>
      <c r="IH113" s="143"/>
      <c r="II113" s="163"/>
      <c r="IJ113" s="139"/>
      <c r="IK113" s="143"/>
      <c r="IL113" s="163"/>
      <c r="IM113" s="139"/>
      <c r="IN113" s="143"/>
      <c r="IO113" s="163"/>
      <c r="IP113" s="139"/>
      <c r="IQ113" s="143"/>
      <c r="IR113" s="163"/>
      <c r="IS113" s="191"/>
      <c r="IT113" s="164"/>
      <c r="IU113" s="163"/>
      <c r="IW113" s="165"/>
      <c r="IY113" s="139"/>
      <c r="JA113" s="190"/>
      <c r="JB113" s="141"/>
      <c r="JC113" s="139"/>
      <c r="JD113" s="163"/>
      <c r="JE113" s="163"/>
      <c r="JF113" s="139"/>
      <c r="JG113" s="143"/>
      <c r="JH113" s="163"/>
      <c r="JI113" s="139"/>
      <c r="JJ113" s="143"/>
      <c r="JK113" s="163"/>
      <c r="JL113" s="139"/>
      <c r="JM113" s="143"/>
      <c r="JN113" s="163"/>
      <c r="JO113" s="139"/>
      <c r="JP113" s="143"/>
      <c r="JQ113" s="163"/>
      <c r="JR113" s="191"/>
      <c r="JS113" s="164"/>
      <c r="JT113" s="163"/>
      <c r="JV113" s="165"/>
      <c r="JX113" s="139"/>
      <c r="JZ113" s="190"/>
      <c r="KA113" s="141"/>
      <c r="KB113" s="139"/>
      <c r="KC113" s="163"/>
      <c r="KD113" s="163"/>
      <c r="KE113" s="139"/>
      <c r="KF113" s="143"/>
      <c r="KG113" s="163"/>
      <c r="KH113" s="139"/>
      <c r="KI113" s="143"/>
      <c r="KJ113" s="163"/>
      <c r="KK113" s="139"/>
      <c r="KL113" s="143"/>
      <c r="KM113" s="163"/>
      <c r="KN113" s="139"/>
      <c r="KO113" s="143"/>
      <c r="KP113" s="163"/>
      <c r="KQ113" s="191"/>
      <c r="KR113" s="164"/>
      <c r="KS113" s="163"/>
      <c r="KU113" s="165"/>
      <c r="KW113" s="139"/>
      <c r="KY113" s="190"/>
      <c r="KZ113" s="141"/>
      <c r="LA113" s="139"/>
      <c r="LB113" s="163"/>
      <c r="LC113" s="163"/>
      <c r="LD113" s="139"/>
      <c r="LE113" s="143"/>
      <c r="LF113" s="163"/>
      <c r="LG113" s="139"/>
      <c r="LH113" s="143"/>
      <c r="LI113" s="163"/>
      <c r="LJ113" s="139"/>
      <c r="LK113" s="143"/>
      <c r="LL113" s="163"/>
      <c r="LM113" s="139"/>
      <c r="LN113" s="143"/>
      <c r="LO113" s="163"/>
      <c r="LP113" s="191"/>
      <c r="LQ113" s="164"/>
      <c r="LR113" s="163"/>
      <c r="LT113" s="165"/>
      <c r="LV113" s="139"/>
      <c r="LX113" s="190"/>
      <c r="LY113" s="141"/>
      <c r="LZ113" s="139"/>
      <c r="MA113" s="163"/>
      <c r="MB113" s="163"/>
      <c r="MC113" s="139"/>
      <c r="MD113" s="143"/>
      <c r="ME113" s="163"/>
      <c r="MF113" s="139"/>
      <c r="MG113" s="143"/>
      <c r="MH113" s="163"/>
      <c r="MI113" s="139"/>
      <c r="MJ113" s="143"/>
      <c r="MK113" s="163"/>
      <c r="ML113" s="139"/>
      <c r="MM113" s="143"/>
      <c r="MN113" s="163"/>
      <c r="MO113" s="191"/>
      <c r="MP113" s="164"/>
      <c r="MQ113" s="163"/>
      <c r="MS113" s="165"/>
      <c r="MU113" s="139"/>
      <c r="MW113" s="190"/>
      <c r="MX113" s="141"/>
      <c r="MY113" s="139"/>
      <c r="MZ113" s="163"/>
      <c r="NA113" s="163"/>
      <c r="NB113" s="139"/>
      <c r="NC113" s="143"/>
      <c r="ND113" s="163"/>
      <c r="NE113" s="139"/>
      <c r="NF113" s="143"/>
      <c r="NG113" s="163"/>
      <c r="NH113" s="139"/>
      <c r="NI113" s="143"/>
      <c r="NJ113" s="163"/>
      <c r="NK113" s="139"/>
      <c r="NL113" s="143"/>
      <c r="NM113" s="163"/>
      <c r="NN113" s="191"/>
      <c r="NO113" s="164"/>
      <c r="NP113" s="163"/>
      <c r="NR113" s="165"/>
      <c r="NT113" s="139"/>
      <c r="NV113" s="190"/>
      <c r="NW113" s="141"/>
      <c r="NX113" s="139"/>
      <c r="NY113" s="163"/>
      <c r="NZ113" s="163"/>
      <c r="OA113" s="139"/>
      <c r="OB113" s="143"/>
      <c r="OC113" s="163"/>
      <c r="OD113" s="139"/>
      <c r="OE113" s="143"/>
      <c r="OF113" s="163"/>
      <c r="OG113" s="139"/>
      <c r="OH113" s="143"/>
      <c r="OI113" s="163"/>
      <c r="OJ113" s="139"/>
      <c r="OK113" s="143"/>
      <c r="OL113" s="163"/>
      <c r="OM113" s="191"/>
      <c r="ON113" s="164"/>
      <c r="OO113" s="163"/>
      <c r="OQ113" s="165"/>
      <c r="OS113" s="139"/>
      <c r="OU113" s="190"/>
      <c r="OV113" s="141"/>
      <c r="OW113" s="139"/>
      <c r="OX113" s="163"/>
      <c r="OY113" s="163"/>
      <c r="OZ113" s="139"/>
      <c r="PA113" s="143"/>
      <c r="PB113" s="163"/>
      <c r="PC113" s="139"/>
      <c r="PD113" s="143"/>
      <c r="PE113" s="163"/>
      <c r="PF113" s="139"/>
      <c r="PG113" s="143"/>
      <c r="PH113" s="163"/>
      <c r="PI113" s="139"/>
      <c r="PJ113" s="143"/>
      <c r="PK113" s="163"/>
      <c r="PL113" s="191"/>
      <c r="PM113" s="164"/>
      <c r="PN113" s="163"/>
      <c r="PP113" s="165"/>
      <c r="PR113" s="139"/>
      <c r="PT113" s="190"/>
      <c r="PU113" s="141"/>
      <c r="PV113" s="139"/>
      <c r="PW113" s="163"/>
      <c r="PX113" s="163"/>
      <c r="PY113" s="139"/>
      <c r="PZ113" s="143"/>
      <c r="QA113" s="163"/>
      <c r="QB113" s="139"/>
      <c r="QC113" s="143"/>
      <c r="QD113" s="163"/>
      <c r="QE113" s="139"/>
      <c r="QF113" s="143"/>
      <c r="QG113" s="163"/>
      <c r="QH113" s="139"/>
      <c r="QI113" s="143"/>
      <c r="QJ113" s="163"/>
      <c r="QK113" s="191"/>
      <c r="QL113" s="164"/>
      <c r="QM113" s="163"/>
      <c r="QO113" s="165"/>
      <c r="QQ113" s="139"/>
      <c r="QS113" s="190"/>
      <c r="QT113" s="141"/>
      <c r="QU113" s="139"/>
      <c r="QV113" s="163"/>
      <c r="QW113" s="163"/>
      <c r="QX113" s="139"/>
      <c r="QY113" s="143"/>
      <c r="QZ113" s="163"/>
      <c r="RA113" s="139"/>
      <c r="RB113" s="143"/>
      <c r="RC113" s="163"/>
      <c r="RD113" s="139"/>
      <c r="RE113" s="143"/>
      <c r="RF113" s="163"/>
      <c r="RG113" s="139"/>
      <c r="RH113" s="143"/>
      <c r="RI113" s="163"/>
      <c r="RJ113" s="191"/>
      <c r="RK113" s="164"/>
      <c r="RL113" s="163"/>
      <c r="RN113" s="165"/>
      <c r="RP113" s="139"/>
      <c r="RR113" s="190"/>
      <c r="RS113" s="141"/>
      <c r="RT113" s="139"/>
      <c r="RU113" s="163"/>
      <c r="RV113" s="163"/>
      <c r="RW113" s="139"/>
      <c r="RX113" s="143"/>
      <c r="RY113" s="163"/>
      <c r="RZ113" s="139"/>
      <c r="SA113" s="143"/>
      <c r="SB113" s="163"/>
      <c r="SC113" s="139"/>
      <c r="SD113" s="143"/>
      <c r="SE113" s="163"/>
      <c r="SF113" s="139"/>
      <c r="SG113" s="143"/>
      <c r="SH113" s="163"/>
      <c r="SI113" s="191"/>
      <c r="SJ113" s="164"/>
      <c r="SK113" s="163"/>
      <c r="SM113" s="165"/>
      <c r="SO113" s="139"/>
      <c r="SQ113" s="190"/>
      <c r="SR113" s="141"/>
      <c r="SS113" s="139"/>
      <c r="ST113" s="163"/>
      <c r="SU113" s="163"/>
      <c r="SV113" s="139"/>
      <c r="SW113" s="143"/>
      <c r="SX113" s="163"/>
      <c r="SY113" s="139"/>
      <c r="SZ113" s="143"/>
      <c r="TA113" s="163"/>
      <c r="TB113" s="139"/>
      <c r="TC113" s="143"/>
      <c r="TD113" s="163"/>
      <c r="TE113" s="139"/>
      <c r="TF113" s="143"/>
      <c r="TG113" s="163"/>
      <c r="TH113" s="191"/>
      <c r="TI113" s="164"/>
      <c r="TJ113" s="163"/>
      <c r="TL113" s="165"/>
      <c r="TN113" s="139"/>
      <c r="TP113" s="190"/>
      <c r="TQ113" s="141"/>
      <c r="TR113" s="139"/>
      <c r="TS113" s="163"/>
      <c r="TT113" s="163"/>
      <c r="TU113" s="139"/>
      <c r="TV113" s="143"/>
      <c r="TW113" s="163"/>
      <c r="TX113" s="139"/>
      <c r="TY113" s="143"/>
      <c r="TZ113" s="163"/>
      <c r="UA113" s="139"/>
      <c r="UB113" s="143"/>
      <c r="UC113" s="163"/>
      <c r="UD113" s="139"/>
      <c r="UE113" s="143"/>
      <c r="UF113" s="163"/>
      <c r="UG113" s="191"/>
      <c r="UH113" s="164"/>
      <c r="UI113" s="163"/>
      <c r="UK113" s="165"/>
      <c r="UM113" s="139"/>
      <c r="UO113" s="190"/>
      <c r="UP113" s="141"/>
      <c r="UQ113" s="139"/>
      <c r="UR113" s="163"/>
      <c r="US113" s="163"/>
      <c r="UT113" s="139"/>
      <c r="UU113" s="143"/>
      <c r="UV113" s="163"/>
      <c r="UW113" s="139"/>
      <c r="UX113" s="143"/>
      <c r="UY113" s="163"/>
      <c r="UZ113" s="139"/>
      <c r="VA113" s="143"/>
      <c r="VB113" s="163"/>
      <c r="VC113" s="139"/>
      <c r="VD113" s="143"/>
      <c r="VE113" s="163"/>
      <c r="VF113" s="191"/>
      <c r="VG113" s="164"/>
      <c r="VH113" s="163"/>
      <c r="VJ113" s="165"/>
      <c r="VL113" s="139"/>
      <c r="VN113" s="190"/>
      <c r="VO113" s="141"/>
      <c r="VP113" s="139"/>
      <c r="VQ113" s="163"/>
      <c r="VR113" s="163"/>
      <c r="VS113" s="139"/>
      <c r="VT113" s="143"/>
      <c r="VU113" s="163"/>
      <c r="VV113" s="139"/>
      <c r="VW113" s="143"/>
      <c r="VX113" s="163"/>
      <c r="VY113" s="139"/>
      <c r="VZ113" s="143"/>
      <c r="WA113" s="163"/>
      <c r="WB113" s="139"/>
      <c r="WC113" s="143"/>
      <c r="WD113" s="163"/>
      <c r="WE113" s="191"/>
      <c r="WF113" s="164"/>
      <c r="WG113" s="163"/>
      <c r="WI113" s="165"/>
      <c r="WK113" s="139"/>
      <c r="WM113" s="190"/>
      <c r="WN113" s="141"/>
      <c r="WO113" s="139"/>
      <c r="WP113" s="163"/>
      <c r="WQ113" s="163"/>
      <c r="WR113" s="139"/>
      <c r="WS113" s="143"/>
      <c r="WT113" s="163"/>
      <c r="WU113" s="139"/>
      <c r="WV113" s="143"/>
      <c r="WW113" s="163"/>
      <c r="WX113" s="139"/>
      <c r="WY113" s="143"/>
      <c r="WZ113" s="163"/>
      <c r="XA113" s="139"/>
      <c r="XB113" s="143"/>
      <c r="XC113" s="163"/>
      <c r="XD113" s="191"/>
      <c r="XE113" s="164"/>
      <c r="XF113" s="163"/>
      <c r="XH113" s="165"/>
      <c r="XJ113" s="139"/>
      <c r="XL113" s="190"/>
      <c r="XM113" s="141"/>
      <c r="XN113" s="139"/>
      <c r="XO113" s="163"/>
      <c r="XP113" s="163"/>
      <c r="XQ113" s="139"/>
      <c r="XR113" s="143"/>
      <c r="XS113" s="163"/>
      <c r="XT113" s="139"/>
      <c r="XU113" s="143"/>
      <c r="XV113" s="163"/>
      <c r="XW113" s="139"/>
      <c r="XX113" s="143"/>
      <c r="XY113" s="163"/>
      <c r="XZ113" s="139"/>
      <c r="YA113" s="143"/>
      <c r="YB113" s="163"/>
      <c r="YC113" s="191"/>
      <c r="YD113" s="164"/>
      <c r="YE113" s="163"/>
      <c r="YG113" s="165"/>
      <c r="YI113" s="139"/>
      <c r="YK113" s="190"/>
      <c r="YL113" s="141"/>
      <c r="YM113" s="139"/>
      <c r="YN113" s="163"/>
      <c r="YO113" s="163"/>
      <c r="YP113" s="139"/>
      <c r="YQ113" s="143"/>
      <c r="YR113" s="163"/>
      <c r="YS113" s="139"/>
      <c r="YT113" s="143"/>
      <c r="YU113" s="163"/>
      <c r="YV113" s="139"/>
      <c r="YW113" s="143"/>
      <c r="YX113" s="163"/>
      <c r="YY113" s="139"/>
      <c r="YZ113" s="143"/>
      <c r="ZA113" s="163"/>
      <c r="ZB113" s="191"/>
      <c r="ZC113" s="164"/>
      <c r="ZD113" s="163"/>
      <c r="ZF113" s="165"/>
      <c r="ZH113" s="139"/>
      <c r="ZJ113" s="190"/>
      <c r="ZK113" s="141"/>
      <c r="ZL113" s="139"/>
      <c r="ZM113" s="163"/>
      <c r="ZN113" s="163"/>
      <c r="ZO113" s="139"/>
      <c r="ZP113" s="143"/>
      <c r="ZQ113" s="163"/>
      <c r="ZR113" s="139"/>
      <c r="ZS113" s="143"/>
      <c r="ZT113" s="163"/>
      <c r="ZU113" s="139"/>
      <c r="ZV113" s="143"/>
      <c r="ZW113" s="163"/>
      <c r="ZX113" s="139"/>
      <c r="ZY113" s="143"/>
      <c r="ZZ113" s="163"/>
      <c r="AAA113" s="191"/>
      <c r="AAB113" s="164"/>
      <c r="AAC113" s="163"/>
      <c r="AAE113" s="165"/>
      <c r="AAG113" s="139"/>
      <c r="AAI113" s="190"/>
      <c r="AAJ113" s="141"/>
      <c r="AAK113" s="139"/>
      <c r="AAL113" s="163"/>
      <c r="AAM113" s="163"/>
      <c r="AAN113" s="139"/>
      <c r="AAO113" s="143"/>
      <c r="AAP113" s="163"/>
      <c r="AAQ113" s="139"/>
      <c r="AAR113" s="143"/>
      <c r="AAS113" s="163"/>
      <c r="AAT113" s="139"/>
      <c r="AAU113" s="143"/>
      <c r="AAV113" s="163"/>
      <c r="AAW113" s="139"/>
      <c r="AAX113" s="143"/>
      <c r="AAY113" s="163"/>
      <c r="AAZ113" s="191"/>
      <c r="ABA113" s="164"/>
      <c r="ABB113" s="163"/>
      <c r="ABD113" s="165"/>
      <c r="ABF113" s="139"/>
      <c r="ABH113" s="190"/>
      <c r="ABI113" s="141"/>
      <c r="ABJ113" s="139"/>
      <c r="ABK113" s="163"/>
      <c r="ABL113" s="163"/>
      <c r="ABM113" s="139"/>
      <c r="ABN113" s="143"/>
      <c r="ABO113" s="163"/>
      <c r="ABP113" s="139"/>
      <c r="ABQ113" s="143"/>
      <c r="ABR113" s="163"/>
      <c r="ABS113" s="139"/>
      <c r="ABT113" s="143"/>
      <c r="ABU113" s="163"/>
      <c r="ABV113" s="139"/>
      <c r="ABW113" s="143"/>
      <c r="ABX113" s="163"/>
      <c r="ABY113" s="191"/>
      <c r="ABZ113" s="164"/>
      <c r="ACA113" s="163"/>
      <c r="ACC113" s="165"/>
      <c r="ACE113" s="139"/>
      <c r="ACG113" s="190"/>
      <c r="ACH113" s="141"/>
      <c r="ACI113" s="139"/>
      <c r="ACJ113" s="163"/>
      <c r="ACK113" s="163"/>
      <c r="ACL113" s="139"/>
      <c r="ACM113" s="143"/>
      <c r="ACN113" s="163"/>
      <c r="ACO113" s="139"/>
      <c r="ACP113" s="143"/>
      <c r="ACQ113" s="163"/>
      <c r="ACR113" s="139"/>
      <c r="ACS113" s="143"/>
      <c r="ACT113" s="163"/>
      <c r="ACU113" s="139"/>
      <c r="ACV113" s="143"/>
      <c r="ACW113" s="163"/>
      <c r="ACX113" s="191"/>
      <c r="ACY113" s="164"/>
      <c r="ACZ113" s="163"/>
      <c r="ADB113" s="165"/>
      <c r="ADD113" s="139"/>
      <c r="ADF113" s="190"/>
      <c r="ADG113" s="141"/>
      <c r="ADH113" s="139"/>
      <c r="ADI113" s="163"/>
      <c r="ADJ113" s="163"/>
      <c r="ADK113" s="139"/>
      <c r="ADL113" s="143"/>
      <c r="ADM113" s="163"/>
      <c r="ADN113" s="139"/>
      <c r="ADO113" s="143"/>
      <c r="ADP113" s="163"/>
      <c r="ADQ113" s="139"/>
      <c r="ADR113" s="143"/>
      <c r="ADS113" s="163"/>
      <c r="ADT113" s="139"/>
      <c r="ADU113" s="143"/>
      <c r="ADV113" s="163"/>
      <c r="ADW113" s="191"/>
      <c r="ADX113" s="164"/>
      <c r="ADY113" s="163"/>
      <c r="AEA113" s="165"/>
      <c r="AEC113" s="139"/>
      <c r="AEE113" s="190"/>
      <c r="AEF113" s="141"/>
      <c r="AEG113" s="139"/>
      <c r="AEH113" s="163"/>
      <c r="AEI113" s="163"/>
      <c r="AEJ113" s="139"/>
      <c r="AEK113" s="143"/>
      <c r="AEL113" s="163"/>
      <c r="AEM113" s="139"/>
      <c r="AEN113" s="143"/>
      <c r="AEO113" s="163"/>
      <c r="AEP113" s="139"/>
      <c r="AEQ113" s="143"/>
      <c r="AER113" s="163"/>
      <c r="AES113" s="139"/>
      <c r="AET113" s="143"/>
      <c r="AEU113" s="163"/>
      <c r="AEV113" s="191"/>
      <c r="AEW113" s="164"/>
      <c r="AEX113" s="163"/>
      <c r="AEZ113" s="165"/>
      <c r="AFB113" s="139"/>
      <c r="AFD113" s="190"/>
      <c r="AFE113" s="141"/>
      <c r="AFF113" s="139"/>
      <c r="AFG113" s="163"/>
      <c r="AFH113" s="163"/>
      <c r="AFI113" s="139"/>
      <c r="AFJ113" s="143"/>
      <c r="AFK113" s="163"/>
      <c r="AFL113" s="139"/>
      <c r="AFM113" s="143"/>
      <c r="AFN113" s="163"/>
      <c r="AFO113" s="139"/>
      <c r="AFP113" s="143"/>
      <c r="AFQ113" s="163"/>
      <c r="AFR113" s="139"/>
      <c r="AFS113" s="143"/>
      <c r="AFT113" s="163"/>
      <c r="AFU113" s="191"/>
      <c r="AFV113" s="164"/>
      <c r="AFW113" s="163"/>
      <c r="AFY113" s="165"/>
      <c r="AGA113" s="139"/>
      <c r="AGC113" s="190"/>
      <c r="AGD113" s="141"/>
      <c r="AGE113" s="139"/>
      <c r="AGF113" s="163"/>
      <c r="AGG113" s="163"/>
      <c r="AGH113" s="139"/>
      <c r="AGI113" s="143"/>
      <c r="AGJ113" s="163"/>
      <c r="AGK113" s="139"/>
      <c r="AGL113" s="143"/>
      <c r="AGM113" s="163"/>
      <c r="AGN113" s="139"/>
      <c r="AGO113" s="143"/>
      <c r="AGP113" s="163"/>
      <c r="AGQ113" s="139"/>
      <c r="AGR113" s="143"/>
      <c r="AGS113" s="163"/>
      <c r="AGT113" s="191"/>
      <c r="AGU113" s="164"/>
      <c r="AGV113" s="163"/>
      <c r="AGX113" s="165"/>
      <c r="AGZ113" s="139"/>
      <c r="AHB113" s="190"/>
      <c r="AHC113" s="141"/>
      <c r="AHD113" s="139"/>
      <c r="AHE113" s="163"/>
      <c r="AHF113" s="163"/>
      <c r="AHG113" s="139"/>
      <c r="AHH113" s="143"/>
      <c r="AHI113" s="163"/>
      <c r="AHJ113" s="139"/>
      <c r="AHK113" s="143"/>
      <c r="AHL113" s="163"/>
      <c r="AHM113" s="139"/>
      <c r="AHN113" s="143"/>
      <c r="AHO113" s="163"/>
      <c r="AHP113" s="139"/>
      <c r="AHQ113" s="143"/>
      <c r="AHR113" s="163"/>
      <c r="AHS113" s="191"/>
      <c r="AHT113" s="164"/>
      <c r="AHU113" s="163"/>
      <c r="AHW113" s="165"/>
      <c r="AHY113" s="139"/>
      <c r="AIA113" s="190"/>
      <c r="AIB113" s="141"/>
      <c r="AIC113" s="139"/>
      <c r="AID113" s="163"/>
      <c r="AIE113" s="163"/>
      <c r="AIF113" s="139"/>
      <c r="AIG113" s="143"/>
      <c r="AIH113" s="163"/>
      <c r="AII113" s="139"/>
      <c r="AIJ113" s="143"/>
      <c r="AIK113" s="163"/>
      <c r="AIL113" s="139"/>
      <c r="AIM113" s="143"/>
      <c r="AIN113" s="163"/>
      <c r="AIO113" s="139"/>
      <c r="AIP113" s="143"/>
      <c r="AIQ113" s="163"/>
      <c r="AIR113" s="191"/>
      <c r="AIS113" s="164"/>
      <c r="AIT113" s="163"/>
      <c r="AIV113" s="165"/>
      <c r="AIX113" s="139"/>
      <c r="AIZ113" s="190"/>
      <c r="AJA113" s="141"/>
      <c r="AJB113" s="139"/>
      <c r="AJC113" s="163"/>
      <c r="AJD113" s="163"/>
      <c r="AJE113" s="139"/>
      <c r="AJF113" s="143"/>
      <c r="AJG113" s="163"/>
      <c r="AJH113" s="139"/>
      <c r="AJI113" s="143"/>
      <c r="AJJ113" s="163"/>
      <c r="AJK113" s="139"/>
      <c r="AJL113" s="143"/>
      <c r="AJM113" s="163"/>
      <c r="AJN113" s="139"/>
      <c r="AJO113" s="143"/>
      <c r="AJP113" s="163"/>
      <c r="AJQ113" s="191"/>
      <c r="AJR113" s="164"/>
      <c r="AJS113" s="163"/>
      <c r="AJU113" s="165"/>
      <c r="AJW113" s="139"/>
      <c r="AJY113" s="190"/>
      <c r="AJZ113" s="141"/>
      <c r="AKA113" s="139"/>
      <c r="AKB113" s="163"/>
      <c r="AKC113" s="163"/>
      <c r="AKD113" s="139"/>
      <c r="AKE113" s="143"/>
      <c r="AKF113" s="163"/>
      <c r="AKG113" s="139"/>
      <c r="AKH113" s="143"/>
      <c r="AKI113" s="163"/>
      <c r="AKJ113" s="139"/>
      <c r="AKK113" s="143"/>
      <c r="AKL113" s="163"/>
      <c r="AKM113" s="139"/>
      <c r="AKN113" s="143"/>
      <c r="AKO113" s="163"/>
      <c r="AKP113" s="191"/>
      <c r="AKQ113" s="164"/>
      <c r="AKR113" s="163"/>
      <c r="AKT113" s="165"/>
      <c r="AKV113" s="139"/>
      <c r="AKX113" s="190"/>
      <c r="AKY113" s="141"/>
      <c r="AKZ113" s="139"/>
      <c r="ALA113" s="163"/>
      <c r="ALB113" s="163"/>
      <c r="ALC113" s="139"/>
      <c r="ALD113" s="143"/>
      <c r="ALE113" s="163"/>
      <c r="ALF113" s="139"/>
      <c r="ALG113" s="143"/>
      <c r="ALH113" s="163"/>
      <c r="ALI113" s="139"/>
      <c r="ALJ113" s="143"/>
      <c r="ALK113" s="163"/>
      <c r="ALL113" s="139"/>
      <c r="ALM113" s="143"/>
      <c r="ALN113" s="163"/>
      <c r="ALO113" s="191"/>
      <c r="ALP113" s="164"/>
      <c r="ALQ113" s="163"/>
      <c r="ALS113" s="165"/>
      <c r="ALU113" s="139"/>
      <c r="ALW113" s="190"/>
      <c r="ALX113" s="141"/>
      <c r="ALY113" s="139"/>
      <c r="ALZ113" s="163"/>
      <c r="AMA113" s="163"/>
      <c r="AMB113" s="139"/>
      <c r="AMC113" s="143"/>
      <c r="AMD113" s="163"/>
      <c r="AME113" s="139"/>
      <c r="AMF113" s="143"/>
      <c r="AMG113" s="163"/>
      <c r="AMH113" s="139"/>
      <c r="AMI113" s="143"/>
      <c r="AMJ113" s="163"/>
      <c r="AMK113" s="139"/>
      <c r="AML113" s="143"/>
      <c r="AMM113" s="163"/>
      <c r="AMN113" s="191"/>
      <c r="AMO113" s="164"/>
      <c r="AMP113" s="163"/>
      <c r="AMR113" s="165"/>
      <c r="AMT113" s="139"/>
      <c r="AMV113" s="190"/>
      <c r="AMW113" s="141"/>
      <c r="AMX113" s="139"/>
      <c r="AMY113" s="163"/>
      <c r="AMZ113" s="163"/>
      <c r="ANA113" s="139"/>
      <c r="ANB113" s="143"/>
      <c r="ANC113" s="163"/>
      <c r="AND113" s="139"/>
      <c r="ANE113" s="143"/>
      <c r="ANF113" s="163"/>
      <c r="ANG113" s="139"/>
      <c r="ANH113" s="143"/>
      <c r="ANI113" s="163"/>
      <c r="ANJ113" s="139"/>
      <c r="ANK113" s="143"/>
      <c r="ANL113" s="163"/>
      <c r="ANM113" s="191"/>
      <c r="ANN113" s="164"/>
      <c r="ANO113" s="163"/>
      <c r="ANQ113" s="165"/>
      <c r="ANS113" s="139"/>
      <c r="ANU113" s="190"/>
      <c r="ANV113" s="141"/>
      <c r="ANW113" s="139"/>
      <c r="ANX113" s="163"/>
      <c r="ANY113" s="163"/>
      <c r="ANZ113" s="139"/>
      <c r="AOA113" s="143"/>
      <c r="AOB113" s="163"/>
      <c r="AOC113" s="139"/>
      <c r="AOD113" s="143"/>
      <c r="AOE113" s="163"/>
      <c r="AOF113" s="139"/>
      <c r="AOG113" s="143"/>
      <c r="AOH113" s="163"/>
      <c r="AOI113" s="139"/>
      <c r="AOJ113" s="143"/>
      <c r="AOK113" s="163"/>
      <c r="AOL113" s="191"/>
      <c r="AOM113" s="164"/>
      <c r="AON113" s="163"/>
      <c r="AOP113" s="165"/>
      <c r="AOR113" s="139"/>
      <c r="AOT113" s="190"/>
      <c r="AOU113" s="141"/>
      <c r="AOV113" s="139"/>
      <c r="AOW113" s="163"/>
      <c r="AOX113" s="163"/>
      <c r="AOY113" s="139"/>
      <c r="AOZ113" s="143"/>
      <c r="APA113" s="163"/>
      <c r="APB113" s="139"/>
      <c r="APC113" s="143"/>
      <c r="APD113" s="163"/>
      <c r="APE113" s="139"/>
      <c r="APF113" s="143"/>
      <c r="APG113" s="163"/>
      <c r="APH113" s="139"/>
      <c r="API113" s="143"/>
      <c r="APJ113" s="163"/>
      <c r="APK113" s="191"/>
      <c r="APL113" s="164"/>
      <c r="APM113" s="163"/>
      <c r="APO113" s="165"/>
      <c r="APQ113" s="139"/>
      <c r="APS113" s="190"/>
      <c r="APT113" s="141"/>
      <c r="APU113" s="139"/>
      <c r="APV113" s="163"/>
      <c r="APW113" s="163"/>
      <c r="APX113" s="139"/>
      <c r="APY113" s="143"/>
      <c r="APZ113" s="163"/>
      <c r="AQA113" s="139"/>
      <c r="AQB113" s="143"/>
      <c r="AQC113" s="163"/>
      <c r="AQD113" s="139"/>
      <c r="AQE113" s="143"/>
      <c r="AQF113" s="163"/>
      <c r="AQG113" s="139"/>
      <c r="AQH113" s="143"/>
      <c r="AQI113" s="163"/>
      <c r="AQJ113" s="191"/>
      <c r="AQK113" s="164"/>
      <c r="AQL113" s="163"/>
      <c r="AQN113" s="165"/>
      <c r="AQP113" s="139"/>
      <c r="AQR113" s="190"/>
      <c r="AQS113" s="141"/>
      <c r="AQT113" s="139"/>
      <c r="AQU113" s="163"/>
      <c r="AQV113" s="163"/>
      <c r="AQW113" s="139"/>
      <c r="AQX113" s="143"/>
      <c r="AQY113" s="163"/>
      <c r="AQZ113" s="139"/>
      <c r="ARA113" s="143"/>
      <c r="ARB113" s="163"/>
      <c r="ARC113" s="139"/>
      <c r="ARD113" s="143"/>
      <c r="ARE113" s="163"/>
      <c r="ARF113" s="139"/>
      <c r="ARG113" s="143"/>
      <c r="ARH113" s="163"/>
      <c r="ARI113" s="191"/>
      <c r="ARJ113" s="164"/>
      <c r="ARK113" s="163"/>
      <c r="ARM113" s="165"/>
      <c r="ARO113" s="139"/>
      <c r="ARQ113" s="190"/>
      <c r="ARR113" s="141"/>
      <c r="ARS113" s="139"/>
      <c r="ART113" s="163"/>
      <c r="ARU113" s="163"/>
      <c r="ARV113" s="139"/>
      <c r="ARW113" s="143"/>
      <c r="ARX113" s="163"/>
      <c r="ARY113" s="139"/>
      <c r="ARZ113" s="143"/>
      <c r="ASA113" s="163"/>
      <c r="ASB113" s="139"/>
      <c r="ASC113" s="143"/>
      <c r="ASD113" s="163"/>
      <c r="ASE113" s="139"/>
      <c r="ASF113" s="143"/>
      <c r="ASG113" s="163"/>
      <c r="ASH113" s="191"/>
      <c r="ASI113" s="164"/>
      <c r="ASJ113" s="163"/>
      <c r="ASL113" s="165"/>
      <c r="ASN113" s="139"/>
      <c r="ASP113" s="190"/>
      <c r="ASQ113" s="141"/>
      <c r="ASR113" s="139"/>
      <c r="ASS113" s="163"/>
      <c r="AST113" s="163"/>
      <c r="ASU113" s="139"/>
      <c r="ASV113" s="143"/>
      <c r="ASW113" s="163"/>
      <c r="ASX113" s="139"/>
      <c r="ASY113" s="143"/>
      <c r="ASZ113" s="163"/>
      <c r="ATA113" s="139"/>
      <c r="ATB113" s="143"/>
      <c r="ATC113" s="163"/>
      <c r="ATD113" s="139"/>
      <c r="ATE113" s="143"/>
      <c r="ATF113" s="163"/>
      <c r="ATG113" s="191"/>
      <c r="ATH113" s="164"/>
      <c r="ATI113" s="163"/>
      <c r="ATK113" s="165"/>
      <c r="ATM113" s="139"/>
      <c r="ATO113" s="190"/>
      <c r="ATP113" s="141"/>
      <c r="ATQ113" s="139"/>
      <c r="ATR113" s="163"/>
      <c r="ATS113" s="163"/>
      <c r="ATT113" s="139"/>
      <c r="ATU113" s="143"/>
      <c r="ATV113" s="163"/>
      <c r="ATW113" s="139"/>
      <c r="ATX113" s="143"/>
      <c r="ATY113" s="163"/>
      <c r="ATZ113" s="139"/>
      <c r="AUA113" s="143"/>
      <c r="AUB113" s="163"/>
      <c r="AUC113" s="139"/>
      <c r="AUD113" s="143"/>
      <c r="AUE113" s="163"/>
      <c r="AUF113" s="191"/>
      <c r="AUG113" s="164"/>
      <c r="AUH113" s="163"/>
      <c r="AUJ113" s="165"/>
      <c r="AUL113" s="139"/>
      <c r="AUN113" s="190"/>
      <c r="AUO113" s="141"/>
      <c r="AUP113" s="139"/>
      <c r="AUQ113" s="163"/>
      <c r="AUR113" s="163"/>
      <c r="AUS113" s="139"/>
      <c r="AUT113" s="143"/>
      <c r="AUU113" s="163"/>
      <c r="AUV113" s="139"/>
      <c r="AUW113" s="143"/>
      <c r="AUX113" s="163"/>
      <c r="AUY113" s="139"/>
      <c r="AUZ113" s="143"/>
      <c r="AVA113" s="163"/>
      <c r="AVB113" s="139"/>
      <c r="AVC113" s="143"/>
      <c r="AVD113" s="163"/>
      <c r="AVE113" s="191"/>
      <c r="AVF113" s="164"/>
      <c r="AVG113" s="163"/>
      <c r="AVI113" s="165"/>
      <c r="AVK113" s="139"/>
      <c r="AVM113" s="190"/>
      <c r="AVN113" s="141"/>
      <c r="AVO113" s="139"/>
      <c r="AVP113" s="163"/>
      <c r="AVQ113" s="163"/>
      <c r="AVR113" s="139"/>
      <c r="AVS113" s="143"/>
      <c r="AVT113" s="163"/>
      <c r="AVU113" s="139"/>
      <c r="AVV113" s="143"/>
      <c r="AVW113" s="163"/>
      <c r="AVX113" s="139"/>
      <c r="AVY113" s="143"/>
      <c r="AVZ113" s="163"/>
      <c r="AWA113" s="139"/>
      <c r="AWB113" s="143"/>
      <c r="AWC113" s="163"/>
      <c r="AWD113" s="191"/>
      <c r="AWE113" s="164"/>
      <c r="AWF113" s="163"/>
      <c r="AWH113" s="165"/>
      <c r="AWJ113" s="139"/>
      <c r="AWL113" s="190"/>
      <c r="AWM113" s="141"/>
      <c r="AWN113" s="139"/>
      <c r="AWO113" s="163"/>
      <c r="AWP113" s="163"/>
      <c r="AWQ113" s="139"/>
      <c r="AWR113" s="143"/>
      <c r="AWS113" s="163"/>
      <c r="AWT113" s="139"/>
      <c r="AWU113" s="143"/>
      <c r="AWV113" s="163"/>
      <c r="AWW113" s="139"/>
      <c r="AWX113" s="143"/>
      <c r="AWY113" s="163"/>
      <c r="AWZ113" s="139"/>
      <c r="AXA113" s="143"/>
      <c r="AXB113" s="163"/>
      <c r="AXC113" s="191"/>
      <c r="AXD113" s="164"/>
      <c r="AXE113" s="163"/>
      <c r="AXG113" s="165"/>
      <c r="AXI113" s="139"/>
      <c r="AXK113" s="190"/>
      <c r="AXL113" s="141"/>
      <c r="AXM113" s="139"/>
      <c r="AXN113" s="163"/>
      <c r="AXO113" s="163"/>
      <c r="AXP113" s="139"/>
      <c r="AXQ113" s="143"/>
      <c r="AXR113" s="163"/>
      <c r="AXS113" s="139"/>
      <c r="AXT113" s="143"/>
      <c r="AXU113" s="163"/>
      <c r="AXV113" s="139"/>
      <c r="AXW113" s="143"/>
      <c r="AXX113" s="163"/>
      <c r="AXY113" s="139"/>
      <c r="AXZ113" s="143"/>
      <c r="AYA113" s="163"/>
      <c r="AYB113" s="191"/>
      <c r="AYC113" s="164"/>
      <c r="AYD113" s="163"/>
      <c r="AYF113" s="165"/>
      <c r="AYH113" s="139"/>
      <c r="AYJ113" s="190"/>
      <c r="AYK113" s="141"/>
      <c r="AYL113" s="139"/>
      <c r="AYM113" s="163"/>
      <c r="AYN113" s="163"/>
      <c r="AYO113" s="139"/>
      <c r="AYP113" s="143"/>
      <c r="AYQ113" s="163"/>
      <c r="AYR113" s="139"/>
      <c r="AYS113" s="143"/>
      <c r="AYT113" s="163"/>
      <c r="AYU113" s="139"/>
      <c r="AYV113" s="143"/>
      <c r="AYW113" s="163"/>
      <c r="AYX113" s="139"/>
      <c r="AYY113" s="143"/>
      <c r="AYZ113" s="163"/>
      <c r="AZA113" s="191"/>
      <c r="AZB113" s="164"/>
      <c r="AZC113" s="163"/>
      <c r="AZE113" s="165"/>
      <c r="AZG113" s="139"/>
      <c r="AZI113" s="190"/>
      <c r="AZJ113" s="141"/>
      <c r="AZK113" s="139"/>
      <c r="AZL113" s="163"/>
      <c r="AZM113" s="163"/>
      <c r="AZN113" s="139"/>
      <c r="AZO113" s="143"/>
      <c r="AZP113" s="163"/>
      <c r="AZQ113" s="139"/>
      <c r="AZR113" s="143"/>
      <c r="AZS113" s="163"/>
      <c r="AZT113" s="139"/>
      <c r="AZU113" s="143"/>
      <c r="AZV113" s="163"/>
      <c r="AZW113" s="139"/>
      <c r="AZX113" s="143"/>
      <c r="AZY113" s="163"/>
      <c r="AZZ113" s="191"/>
      <c r="BAA113" s="164"/>
      <c r="BAB113" s="163"/>
      <c r="BAD113" s="165"/>
      <c r="BAF113" s="139"/>
      <c r="BAH113" s="190"/>
      <c r="BAI113" s="141"/>
      <c r="BAJ113" s="139"/>
      <c r="BAK113" s="163"/>
      <c r="BAL113" s="163"/>
      <c r="BAM113" s="139"/>
      <c r="BAN113" s="143"/>
      <c r="BAO113" s="163"/>
      <c r="BAP113" s="139"/>
      <c r="BAQ113" s="143"/>
      <c r="BAR113" s="163"/>
      <c r="BAS113" s="139"/>
      <c r="BAT113" s="143"/>
      <c r="BAU113" s="163"/>
      <c r="BAV113" s="139"/>
      <c r="BAW113" s="143"/>
      <c r="BAX113" s="163"/>
      <c r="BAY113" s="191"/>
      <c r="BAZ113" s="164"/>
      <c r="BBA113" s="163"/>
      <c r="BBC113" s="165"/>
      <c r="BBE113" s="139"/>
      <c r="BBG113" s="190"/>
      <c r="BBH113" s="141"/>
      <c r="BBI113" s="139"/>
      <c r="BBJ113" s="163"/>
      <c r="BBK113" s="163"/>
      <c r="BBL113" s="139"/>
      <c r="BBM113" s="143"/>
      <c r="BBN113" s="163"/>
      <c r="BBO113" s="139"/>
      <c r="BBP113" s="143"/>
      <c r="BBQ113" s="163"/>
      <c r="BBR113" s="139"/>
      <c r="BBS113" s="143"/>
      <c r="BBT113" s="163"/>
      <c r="BBU113" s="139"/>
      <c r="BBV113" s="143"/>
      <c r="BBW113" s="163"/>
      <c r="BBX113" s="191"/>
      <c r="BBY113" s="164"/>
      <c r="BBZ113" s="163"/>
      <c r="BCB113" s="165"/>
      <c r="BCD113" s="139"/>
      <c r="BCF113" s="190"/>
      <c r="BCG113" s="141"/>
      <c r="BCH113" s="139"/>
      <c r="BCI113" s="163"/>
      <c r="BCJ113" s="163"/>
      <c r="BCK113" s="139"/>
      <c r="BCL113" s="143"/>
      <c r="BCM113" s="163"/>
      <c r="BCN113" s="139"/>
      <c r="BCO113" s="143"/>
      <c r="BCP113" s="163"/>
      <c r="BCQ113" s="139"/>
      <c r="BCR113" s="143"/>
      <c r="BCS113" s="163"/>
      <c r="BCT113" s="139"/>
      <c r="BCU113" s="143"/>
      <c r="BCV113" s="163"/>
      <c r="BCW113" s="191"/>
      <c r="BCX113" s="164"/>
      <c r="BCY113" s="163"/>
      <c r="BDA113" s="165"/>
      <c r="BDC113" s="139"/>
      <c r="BDE113" s="190"/>
      <c r="BDF113" s="141"/>
      <c r="BDG113" s="139"/>
      <c r="BDH113" s="163"/>
      <c r="BDI113" s="163"/>
      <c r="BDJ113" s="139"/>
      <c r="BDK113" s="143"/>
      <c r="BDL113" s="163"/>
      <c r="BDM113" s="139"/>
      <c r="BDN113" s="143"/>
      <c r="BDO113" s="163"/>
      <c r="BDP113" s="139"/>
      <c r="BDQ113" s="143"/>
      <c r="BDR113" s="163"/>
      <c r="BDS113" s="139"/>
      <c r="BDT113" s="143"/>
      <c r="BDU113" s="163"/>
      <c r="BDV113" s="191"/>
      <c r="BDW113" s="164"/>
      <c r="BDX113" s="163"/>
      <c r="BDZ113" s="165"/>
      <c r="BEB113" s="139"/>
      <c r="BED113" s="190"/>
      <c r="BEE113" s="141"/>
      <c r="BEF113" s="139"/>
      <c r="BEG113" s="163"/>
      <c r="BEH113" s="163"/>
      <c r="BEI113" s="139"/>
      <c r="BEJ113" s="143"/>
      <c r="BEK113" s="163"/>
      <c r="BEL113" s="139"/>
      <c r="BEM113" s="143"/>
      <c r="BEN113" s="163"/>
      <c r="BEO113" s="139"/>
      <c r="BEP113" s="143"/>
      <c r="BEQ113" s="163"/>
      <c r="BER113" s="139"/>
      <c r="BES113" s="143"/>
      <c r="BET113" s="163"/>
      <c r="BEU113" s="191"/>
      <c r="BEV113" s="164"/>
      <c r="BEW113" s="163"/>
      <c r="BEY113" s="165"/>
      <c r="BFA113" s="139"/>
      <c r="BFC113" s="190"/>
      <c r="BFD113" s="141"/>
      <c r="BFE113" s="139"/>
      <c r="BFF113" s="163"/>
      <c r="BFG113" s="163"/>
      <c r="BFH113" s="139"/>
      <c r="BFI113" s="143"/>
      <c r="BFJ113" s="163"/>
      <c r="BFK113" s="139"/>
      <c r="BFL113" s="143"/>
      <c r="BFM113" s="163"/>
      <c r="BFN113" s="139"/>
      <c r="BFO113" s="143"/>
      <c r="BFP113" s="163"/>
      <c r="BFQ113" s="139"/>
      <c r="BFR113" s="143"/>
      <c r="BFS113" s="163"/>
      <c r="BFT113" s="191"/>
      <c r="BFU113" s="164"/>
      <c r="BFV113" s="163"/>
      <c r="BFX113" s="165"/>
      <c r="BFZ113" s="139"/>
      <c r="BGB113" s="190"/>
      <c r="BGC113" s="141"/>
      <c r="BGD113" s="139"/>
      <c r="BGE113" s="163"/>
      <c r="BGF113" s="163"/>
      <c r="BGG113" s="139"/>
      <c r="BGH113" s="143"/>
      <c r="BGI113" s="163"/>
      <c r="BGJ113" s="139"/>
      <c r="BGK113" s="143"/>
      <c r="BGL113" s="163"/>
      <c r="BGM113" s="139"/>
      <c r="BGN113" s="143"/>
      <c r="BGO113" s="163"/>
      <c r="BGP113" s="139"/>
      <c r="BGQ113" s="143"/>
      <c r="BGR113" s="163"/>
      <c r="BGS113" s="191"/>
      <c r="BGT113" s="164"/>
      <c r="BGU113" s="163"/>
      <c r="BGW113" s="165"/>
      <c r="BGY113" s="139"/>
      <c r="BHA113" s="190"/>
      <c r="BHB113" s="141"/>
      <c r="BHC113" s="139"/>
      <c r="BHD113" s="163"/>
      <c r="BHE113" s="163"/>
      <c r="BHF113" s="139"/>
      <c r="BHG113" s="143"/>
      <c r="BHH113" s="163"/>
      <c r="BHI113" s="139"/>
      <c r="BHJ113" s="143"/>
      <c r="BHK113" s="163"/>
      <c r="BHL113" s="139"/>
      <c r="BHM113" s="143"/>
      <c r="BHN113" s="163"/>
      <c r="BHO113" s="139"/>
      <c r="BHP113" s="143"/>
      <c r="BHQ113" s="163"/>
      <c r="BHR113" s="191"/>
      <c r="BHS113" s="164"/>
      <c r="BHT113" s="163"/>
      <c r="BHV113" s="165"/>
      <c r="BHX113" s="139"/>
      <c r="BHZ113" s="190"/>
      <c r="BIA113" s="141"/>
      <c r="BIB113" s="139"/>
      <c r="BIC113" s="163"/>
      <c r="BID113" s="163"/>
      <c r="BIE113" s="139"/>
      <c r="BIF113" s="143"/>
      <c r="BIG113" s="163"/>
      <c r="BIH113" s="139"/>
      <c r="BII113" s="143"/>
      <c r="BIJ113" s="163"/>
      <c r="BIK113" s="139"/>
      <c r="BIL113" s="143"/>
      <c r="BIM113" s="163"/>
      <c r="BIN113" s="139"/>
      <c r="BIO113" s="143"/>
      <c r="BIP113" s="163"/>
      <c r="BIQ113" s="191"/>
      <c r="BIR113" s="164"/>
      <c r="BIS113" s="163"/>
      <c r="BIU113" s="165"/>
      <c r="BIW113" s="139"/>
      <c r="BIY113" s="190"/>
      <c r="BIZ113" s="141"/>
      <c r="BJA113" s="139"/>
      <c r="BJB113" s="163"/>
      <c r="BJC113" s="163"/>
      <c r="BJD113" s="139"/>
      <c r="BJE113" s="143"/>
      <c r="BJF113" s="163"/>
      <c r="BJG113" s="139"/>
      <c r="BJH113" s="143"/>
      <c r="BJI113" s="163"/>
      <c r="BJJ113" s="139"/>
      <c r="BJK113" s="143"/>
      <c r="BJL113" s="163"/>
      <c r="BJM113" s="139"/>
      <c r="BJN113" s="143"/>
      <c r="BJO113" s="163"/>
      <c r="BJP113" s="191"/>
      <c r="BJQ113" s="164"/>
      <c r="BJR113" s="163"/>
      <c r="BJT113" s="165"/>
      <c r="BJV113" s="139"/>
      <c r="BJX113" s="190"/>
      <c r="BJY113" s="141"/>
      <c r="BJZ113" s="139"/>
      <c r="BKA113" s="163"/>
      <c r="BKB113" s="163"/>
      <c r="BKC113" s="139"/>
      <c r="BKD113" s="143"/>
      <c r="BKE113" s="163"/>
      <c r="BKF113" s="139"/>
      <c r="BKG113" s="143"/>
      <c r="BKH113" s="163"/>
      <c r="BKI113" s="139"/>
      <c r="BKJ113" s="143"/>
      <c r="BKK113" s="163"/>
      <c r="BKL113" s="139"/>
      <c r="BKM113" s="143"/>
      <c r="BKN113" s="163"/>
      <c r="BKO113" s="191"/>
      <c r="BKP113" s="164"/>
      <c r="BKQ113" s="163"/>
      <c r="BKS113" s="165"/>
      <c r="BKU113" s="139"/>
      <c r="BKW113" s="190"/>
      <c r="BKX113" s="141"/>
      <c r="BKY113" s="139"/>
      <c r="BKZ113" s="163"/>
      <c r="BLA113" s="163"/>
      <c r="BLB113" s="139"/>
      <c r="BLC113" s="143"/>
      <c r="BLD113" s="163"/>
      <c r="BLE113" s="139"/>
      <c r="BLF113" s="143"/>
      <c r="BLG113" s="163"/>
      <c r="BLH113" s="139"/>
      <c r="BLI113" s="143"/>
      <c r="BLJ113" s="163"/>
      <c r="BLK113" s="139"/>
      <c r="BLL113" s="143"/>
      <c r="BLM113" s="163"/>
      <c r="BLN113" s="191"/>
      <c r="BLO113" s="164"/>
      <c r="BLP113" s="163"/>
      <c r="BLR113" s="165"/>
      <c r="BLT113" s="139"/>
      <c r="BLV113" s="190"/>
      <c r="BLW113" s="141"/>
      <c r="BLX113" s="139"/>
      <c r="BLY113" s="163"/>
      <c r="BLZ113" s="163"/>
      <c r="BMA113" s="139"/>
      <c r="BMB113" s="143"/>
      <c r="BMC113" s="163"/>
      <c r="BMD113" s="139"/>
      <c r="BME113" s="143"/>
      <c r="BMF113" s="163"/>
      <c r="BMG113" s="139"/>
      <c r="BMH113" s="143"/>
      <c r="BMI113" s="163"/>
      <c r="BMJ113" s="139"/>
      <c r="BMK113" s="143"/>
      <c r="BML113" s="163"/>
      <c r="BMM113" s="191"/>
      <c r="BMN113" s="164"/>
      <c r="BMO113" s="163"/>
      <c r="BMQ113" s="165"/>
      <c r="BMS113" s="139"/>
      <c r="BMU113" s="190"/>
      <c r="BMV113" s="141"/>
      <c r="BMW113" s="139"/>
      <c r="BMX113" s="163"/>
      <c r="BMY113" s="163"/>
      <c r="BMZ113" s="139"/>
      <c r="BNA113" s="143"/>
      <c r="BNB113" s="163"/>
      <c r="BNC113" s="139"/>
      <c r="BND113" s="143"/>
      <c r="BNE113" s="163"/>
      <c r="BNF113" s="139"/>
      <c r="BNG113" s="143"/>
      <c r="BNH113" s="163"/>
      <c r="BNI113" s="139"/>
      <c r="BNJ113" s="143"/>
      <c r="BNK113" s="163"/>
      <c r="BNL113" s="191"/>
      <c r="BNM113" s="164"/>
      <c r="BNN113" s="163"/>
      <c r="BNP113" s="165"/>
      <c r="BNR113" s="139"/>
      <c r="BNT113" s="190"/>
      <c r="BNU113" s="141"/>
      <c r="BNV113" s="139"/>
      <c r="BNW113" s="163"/>
      <c r="BNX113" s="163"/>
      <c r="BNY113" s="139"/>
      <c r="BNZ113" s="143"/>
      <c r="BOA113" s="163"/>
      <c r="BOB113" s="139"/>
      <c r="BOC113" s="143"/>
      <c r="BOD113" s="163"/>
      <c r="BOE113" s="139"/>
      <c r="BOF113" s="143"/>
      <c r="BOG113" s="163"/>
      <c r="BOH113" s="139"/>
      <c r="BOI113" s="143"/>
      <c r="BOJ113" s="163"/>
      <c r="BOK113" s="191"/>
      <c r="BOL113" s="164"/>
      <c r="BOM113" s="163"/>
      <c r="BOO113" s="165"/>
      <c r="BOQ113" s="139"/>
      <c r="BOS113" s="190"/>
      <c r="BOT113" s="141"/>
      <c r="BOU113" s="139"/>
      <c r="BOV113" s="163"/>
      <c r="BOW113" s="163"/>
      <c r="BOX113" s="139"/>
      <c r="BOY113" s="143"/>
      <c r="BOZ113" s="163"/>
      <c r="BPA113" s="139"/>
      <c r="BPB113" s="143"/>
      <c r="BPC113" s="163"/>
      <c r="BPD113" s="139"/>
      <c r="BPE113" s="143"/>
      <c r="BPF113" s="163"/>
      <c r="BPG113" s="139"/>
      <c r="BPH113" s="143"/>
      <c r="BPI113" s="163"/>
      <c r="BPJ113" s="191"/>
      <c r="BPK113" s="164"/>
      <c r="BPL113" s="163"/>
      <c r="BPN113" s="165"/>
      <c r="BPP113" s="139"/>
      <c r="BPR113" s="190"/>
      <c r="BPS113" s="141"/>
      <c r="BPT113" s="139"/>
      <c r="BPU113" s="163"/>
      <c r="BPV113" s="163"/>
      <c r="BPW113" s="139"/>
      <c r="BPX113" s="143"/>
      <c r="BPY113" s="163"/>
      <c r="BPZ113" s="139"/>
      <c r="BQA113" s="143"/>
      <c r="BQB113" s="163"/>
      <c r="BQC113" s="139"/>
      <c r="BQD113" s="143"/>
      <c r="BQE113" s="163"/>
      <c r="BQF113" s="139"/>
      <c r="BQG113" s="143"/>
      <c r="BQH113" s="163"/>
      <c r="BQI113" s="191"/>
      <c r="BQJ113" s="164"/>
      <c r="BQK113" s="163"/>
      <c r="BQM113" s="165"/>
      <c r="BQO113" s="139"/>
      <c r="BQQ113" s="190"/>
      <c r="BQR113" s="141"/>
      <c r="BQS113" s="139"/>
      <c r="BQT113" s="163"/>
      <c r="BQU113" s="163"/>
      <c r="BQV113" s="139"/>
      <c r="BQW113" s="143"/>
      <c r="BQX113" s="163"/>
      <c r="BQY113" s="139"/>
      <c r="BQZ113" s="143"/>
      <c r="BRA113" s="163"/>
      <c r="BRB113" s="139"/>
      <c r="BRC113" s="143"/>
      <c r="BRD113" s="163"/>
      <c r="BRE113" s="139"/>
      <c r="BRF113" s="143"/>
      <c r="BRG113" s="163"/>
      <c r="BRH113" s="191"/>
      <c r="BRI113" s="164"/>
      <c r="BRJ113" s="163"/>
      <c r="BRL113" s="165"/>
      <c r="BRN113" s="139"/>
      <c r="BRP113" s="190"/>
      <c r="BRQ113" s="141"/>
      <c r="BRR113" s="139"/>
      <c r="BRS113" s="163"/>
      <c r="BRT113" s="163"/>
      <c r="BRU113" s="139"/>
      <c r="BRV113" s="143"/>
      <c r="BRW113" s="163"/>
      <c r="BRX113" s="139"/>
      <c r="BRY113" s="143"/>
      <c r="BRZ113" s="163"/>
      <c r="BSA113" s="139"/>
      <c r="BSB113" s="143"/>
      <c r="BSC113" s="163"/>
      <c r="BSD113" s="139"/>
      <c r="BSE113" s="143"/>
      <c r="BSF113" s="163"/>
      <c r="BSG113" s="191"/>
      <c r="BSH113" s="164"/>
      <c r="BSI113" s="163"/>
      <c r="BSK113" s="165"/>
      <c r="BSM113" s="139"/>
      <c r="BSO113" s="190"/>
      <c r="BSP113" s="141"/>
      <c r="BSQ113" s="139"/>
      <c r="BSR113" s="163"/>
      <c r="BSS113" s="163"/>
      <c r="BST113" s="139"/>
      <c r="BSU113" s="143"/>
      <c r="BSV113" s="163"/>
      <c r="BSW113" s="139"/>
      <c r="BSX113" s="143"/>
      <c r="BSY113" s="163"/>
      <c r="BSZ113" s="139"/>
      <c r="BTA113" s="143"/>
      <c r="BTB113" s="163"/>
      <c r="BTC113" s="139"/>
      <c r="BTD113" s="143"/>
      <c r="BTE113" s="163"/>
      <c r="BTF113" s="191"/>
      <c r="BTG113" s="164"/>
      <c r="BTH113" s="163"/>
      <c r="BTJ113" s="165"/>
      <c r="BTL113" s="139"/>
      <c r="BTN113" s="190"/>
      <c r="BTO113" s="141"/>
      <c r="BTP113" s="139"/>
      <c r="BTQ113" s="163"/>
      <c r="BTR113" s="163"/>
      <c r="BTS113" s="139"/>
      <c r="BTT113" s="143"/>
      <c r="BTU113" s="163"/>
      <c r="BTV113" s="139"/>
      <c r="BTW113" s="143"/>
      <c r="BTX113" s="163"/>
      <c r="BTY113" s="139"/>
      <c r="BTZ113" s="143"/>
      <c r="BUA113" s="163"/>
      <c r="BUB113" s="139"/>
      <c r="BUC113" s="143"/>
      <c r="BUD113" s="163"/>
      <c r="BUE113" s="191"/>
      <c r="BUF113" s="164"/>
      <c r="BUG113" s="163"/>
      <c r="BUI113" s="165"/>
      <c r="BUK113" s="139"/>
      <c r="BUM113" s="190"/>
      <c r="BUN113" s="141"/>
      <c r="BUO113" s="139"/>
      <c r="BUP113" s="163"/>
      <c r="BUQ113" s="163"/>
      <c r="BUR113" s="139"/>
      <c r="BUS113" s="143"/>
      <c r="BUT113" s="163"/>
      <c r="BUU113" s="139"/>
      <c r="BUV113" s="143"/>
      <c r="BUW113" s="163"/>
      <c r="BUX113" s="139"/>
      <c r="BUY113" s="143"/>
      <c r="BUZ113" s="163"/>
      <c r="BVA113" s="139"/>
      <c r="BVB113" s="143"/>
      <c r="BVC113" s="163"/>
      <c r="BVD113" s="191"/>
      <c r="BVE113" s="164"/>
      <c r="BVF113" s="163"/>
      <c r="BVH113" s="165"/>
      <c r="BVJ113" s="139"/>
      <c r="BVL113" s="190"/>
      <c r="BVM113" s="141"/>
      <c r="BVN113" s="139"/>
      <c r="BVO113" s="163"/>
      <c r="BVP113" s="163"/>
      <c r="BVQ113" s="139"/>
      <c r="BVR113" s="143"/>
      <c r="BVS113" s="163"/>
      <c r="BVT113" s="139"/>
      <c r="BVU113" s="143"/>
      <c r="BVV113" s="163"/>
      <c r="BVW113" s="139"/>
      <c r="BVX113" s="143"/>
      <c r="BVY113" s="163"/>
      <c r="BVZ113" s="139"/>
      <c r="BWA113" s="143"/>
      <c r="BWB113" s="163"/>
      <c r="BWC113" s="191"/>
      <c r="BWD113" s="164"/>
      <c r="BWE113" s="163"/>
      <c r="BWG113" s="165"/>
      <c r="BWI113" s="139"/>
      <c r="BWK113" s="190"/>
      <c r="BWL113" s="141"/>
      <c r="BWM113" s="139"/>
      <c r="BWN113" s="163"/>
      <c r="BWO113" s="163"/>
      <c r="BWP113" s="139"/>
      <c r="BWQ113" s="143"/>
      <c r="BWR113" s="163"/>
      <c r="BWS113" s="139"/>
      <c r="BWT113" s="143"/>
      <c r="BWU113" s="163"/>
      <c r="BWV113" s="139"/>
      <c r="BWW113" s="143"/>
      <c r="BWX113" s="163"/>
      <c r="BWY113" s="139"/>
      <c r="BWZ113" s="143"/>
      <c r="BXA113" s="163"/>
      <c r="BXB113" s="191"/>
      <c r="BXC113" s="164"/>
      <c r="BXD113" s="163"/>
      <c r="BXF113" s="165"/>
      <c r="BXH113" s="139"/>
      <c r="BXJ113" s="190"/>
      <c r="BXK113" s="141"/>
      <c r="BXL113" s="139"/>
      <c r="BXM113" s="163"/>
      <c r="BXN113" s="163"/>
      <c r="BXO113" s="139"/>
      <c r="BXP113" s="143"/>
      <c r="BXQ113" s="163"/>
      <c r="BXR113" s="139"/>
      <c r="BXS113" s="143"/>
      <c r="BXT113" s="163"/>
      <c r="BXU113" s="139"/>
      <c r="BXV113" s="143"/>
      <c r="BXW113" s="163"/>
      <c r="BXX113" s="139"/>
      <c r="BXY113" s="143"/>
      <c r="BXZ113" s="163"/>
      <c r="BYA113" s="191"/>
      <c r="BYB113" s="164"/>
      <c r="BYC113" s="163"/>
      <c r="BYE113" s="165"/>
      <c r="BYG113" s="139"/>
      <c r="BYI113" s="190"/>
      <c r="BYJ113" s="141"/>
      <c r="BYK113" s="139"/>
      <c r="BYL113" s="163"/>
      <c r="BYM113" s="163"/>
      <c r="BYN113" s="139"/>
      <c r="BYO113" s="143"/>
      <c r="BYP113" s="163"/>
      <c r="BYQ113" s="139"/>
      <c r="BYR113" s="143"/>
      <c r="BYS113" s="163"/>
      <c r="BYT113" s="139"/>
      <c r="BYU113" s="143"/>
      <c r="BYV113" s="163"/>
      <c r="BYW113" s="139"/>
      <c r="BYX113" s="143"/>
      <c r="BYY113" s="163"/>
      <c r="BYZ113" s="191"/>
      <c r="BZA113" s="164"/>
      <c r="BZB113" s="163"/>
      <c r="BZD113" s="165"/>
      <c r="BZF113" s="139"/>
      <c r="BZH113" s="190"/>
      <c r="BZI113" s="141"/>
      <c r="BZJ113" s="139"/>
      <c r="BZK113" s="163"/>
      <c r="BZL113" s="163"/>
      <c r="BZM113" s="139"/>
      <c r="BZN113" s="143"/>
      <c r="BZO113" s="163"/>
      <c r="BZP113" s="139"/>
      <c r="BZQ113" s="143"/>
      <c r="BZR113" s="163"/>
      <c r="BZS113" s="139"/>
      <c r="BZT113" s="143"/>
      <c r="BZU113" s="163"/>
      <c r="BZV113" s="139"/>
      <c r="BZW113" s="143"/>
      <c r="BZX113" s="163"/>
      <c r="BZY113" s="191"/>
      <c r="BZZ113" s="164"/>
      <c r="CAA113" s="163"/>
      <c r="CAC113" s="165"/>
      <c r="CAE113" s="139"/>
      <c r="CAG113" s="190"/>
      <c r="CAH113" s="141"/>
      <c r="CAI113" s="139"/>
      <c r="CAJ113" s="163"/>
      <c r="CAK113" s="163"/>
      <c r="CAL113" s="139"/>
      <c r="CAM113" s="143"/>
      <c r="CAN113" s="163"/>
      <c r="CAO113" s="139"/>
      <c r="CAP113" s="143"/>
      <c r="CAQ113" s="163"/>
      <c r="CAR113" s="139"/>
      <c r="CAS113" s="143"/>
      <c r="CAT113" s="163"/>
      <c r="CAU113" s="139"/>
      <c r="CAV113" s="143"/>
      <c r="CAW113" s="163"/>
      <c r="CAX113" s="191"/>
      <c r="CAY113" s="164"/>
      <c r="CAZ113" s="163"/>
      <c r="CBB113" s="165"/>
      <c r="CBD113" s="139"/>
      <c r="CBF113" s="190"/>
      <c r="CBG113" s="141"/>
      <c r="CBH113" s="139"/>
      <c r="CBI113" s="163"/>
      <c r="CBJ113" s="163"/>
      <c r="CBK113" s="139"/>
      <c r="CBL113" s="143"/>
      <c r="CBM113" s="163"/>
      <c r="CBN113" s="139"/>
      <c r="CBO113" s="143"/>
      <c r="CBP113" s="163"/>
      <c r="CBQ113" s="139"/>
      <c r="CBR113" s="143"/>
      <c r="CBS113" s="163"/>
      <c r="CBT113" s="139"/>
      <c r="CBU113" s="143"/>
      <c r="CBV113" s="163"/>
      <c r="CBW113" s="191"/>
      <c r="CBX113" s="164"/>
      <c r="CBY113" s="163"/>
      <c r="CCA113" s="165"/>
      <c r="CCC113" s="139"/>
      <c r="CCE113" s="190"/>
      <c r="CCF113" s="141"/>
      <c r="CCG113" s="139"/>
      <c r="CCH113" s="163"/>
      <c r="CCI113" s="163"/>
      <c r="CCJ113" s="139"/>
      <c r="CCK113" s="143"/>
      <c r="CCL113" s="163"/>
      <c r="CCM113" s="139"/>
      <c r="CCN113" s="143"/>
      <c r="CCO113" s="163"/>
      <c r="CCP113" s="139"/>
      <c r="CCQ113" s="143"/>
      <c r="CCR113" s="163"/>
      <c r="CCS113" s="139"/>
      <c r="CCT113" s="143"/>
      <c r="CCU113" s="163"/>
      <c r="CCV113" s="191"/>
      <c r="CCW113" s="164"/>
      <c r="CCX113" s="163"/>
      <c r="CCZ113" s="165"/>
      <c r="CDB113" s="139"/>
      <c r="CDD113" s="190"/>
      <c r="CDE113" s="141"/>
      <c r="CDF113" s="139"/>
      <c r="CDG113" s="163"/>
      <c r="CDH113" s="163"/>
      <c r="CDI113" s="139"/>
      <c r="CDJ113" s="143"/>
      <c r="CDK113" s="163"/>
      <c r="CDL113" s="139"/>
      <c r="CDM113" s="143"/>
      <c r="CDN113" s="163"/>
      <c r="CDO113" s="139"/>
      <c r="CDP113" s="143"/>
      <c r="CDQ113" s="163"/>
      <c r="CDR113" s="139"/>
      <c r="CDS113" s="143"/>
      <c r="CDT113" s="163"/>
      <c r="CDU113" s="191"/>
      <c r="CDV113" s="164"/>
      <c r="CDW113" s="163"/>
      <c r="CDY113" s="165"/>
      <c r="CEA113" s="139"/>
      <c r="CEC113" s="190"/>
      <c r="CED113" s="141"/>
      <c r="CEE113" s="139"/>
      <c r="CEF113" s="163"/>
      <c r="CEG113" s="163"/>
      <c r="CEH113" s="139"/>
      <c r="CEI113" s="143"/>
      <c r="CEJ113" s="163"/>
      <c r="CEK113" s="139"/>
      <c r="CEL113" s="143"/>
      <c r="CEM113" s="163"/>
      <c r="CEN113" s="139"/>
      <c r="CEO113" s="143"/>
      <c r="CEP113" s="163"/>
      <c r="CEQ113" s="139"/>
      <c r="CER113" s="143"/>
      <c r="CES113" s="163"/>
      <c r="CET113" s="191"/>
      <c r="CEU113" s="164"/>
      <c r="CEV113" s="163"/>
      <c r="CEX113" s="165"/>
      <c r="CEZ113" s="139"/>
      <c r="CFB113" s="190"/>
      <c r="CFC113" s="141"/>
      <c r="CFD113" s="139"/>
      <c r="CFE113" s="163"/>
      <c r="CFF113" s="163"/>
      <c r="CFG113" s="139"/>
      <c r="CFH113" s="143"/>
      <c r="CFI113" s="163"/>
      <c r="CFJ113" s="139"/>
      <c r="CFK113" s="143"/>
      <c r="CFL113" s="163"/>
      <c r="CFM113" s="139"/>
      <c r="CFN113" s="143"/>
      <c r="CFO113" s="163"/>
      <c r="CFP113" s="139"/>
      <c r="CFQ113" s="143"/>
      <c r="CFR113" s="163"/>
      <c r="CFS113" s="191"/>
      <c r="CFT113" s="164"/>
      <c r="CFU113" s="163"/>
      <c r="CFW113" s="165"/>
      <c r="CFY113" s="139"/>
      <c r="CGA113" s="190"/>
      <c r="CGB113" s="141"/>
      <c r="CGC113" s="139"/>
      <c r="CGD113" s="163"/>
      <c r="CGE113" s="163"/>
      <c r="CGF113" s="139"/>
      <c r="CGG113" s="143"/>
      <c r="CGH113" s="163"/>
      <c r="CGI113" s="139"/>
      <c r="CGJ113" s="143"/>
      <c r="CGK113" s="163"/>
      <c r="CGL113" s="139"/>
      <c r="CGM113" s="143"/>
      <c r="CGN113" s="163"/>
      <c r="CGO113" s="139"/>
      <c r="CGP113" s="143"/>
      <c r="CGQ113" s="163"/>
      <c r="CGR113" s="191"/>
      <c r="CGS113" s="164"/>
      <c r="CGT113" s="163"/>
      <c r="CGV113" s="165"/>
      <c r="CGX113" s="139"/>
      <c r="CGZ113" s="190"/>
      <c r="CHA113" s="141"/>
      <c r="CHB113" s="139"/>
      <c r="CHC113" s="163"/>
      <c r="CHD113" s="163"/>
      <c r="CHE113" s="139"/>
      <c r="CHF113" s="143"/>
      <c r="CHG113" s="163"/>
      <c r="CHH113" s="139"/>
      <c r="CHI113" s="143"/>
      <c r="CHJ113" s="163"/>
      <c r="CHK113" s="139"/>
      <c r="CHL113" s="143"/>
      <c r="CHM113" s="163"/>
      <c r="CHN113" s="139"/>
      <c r="CHO113" s="143"/>
      <c r="CHP113" s="163"/>
      <c r="CHQ113" s="191"/>
      <c r="CHR113" s="164"/>
      <c r="CHS113" s="163"/>
      <c r="CHU113" s="165"/>
      <c r="CHW113" s="139"/>
      <c r="CHY113" s="190"/>
      <c r="CHZ113" s="141"/>
      <c r="CIA113" s="139"/>
      <c r="CIB113" s="163"/>
      <c r="CIC113" s="163"/>
      <c r="CID113" s="139"/>
      <c r="CIE113" s="143"/>
      <c r="CIF113" s="163"/>
      <c r="CIG113" s="139"/>
      <c r="CIH113" s="143"/>
      <c r="CII113" s="163"/>
      <c r="CIJ113" s="139"/>
      <c r="CIK113" s="143"/>
      <c r="CIL113" s="163"/>
      <c r="CIM113" s="139"/>
      <c r="CIN113" s="143"/>
      <c r="CIO113" s="163"/>
      <c r="CIP113" s="191"/>
      <c r="CIQ113" s="164"/>
      <c r="CIR113" s="163"/>
      <c r="CIT113" s="165"/>
      <c r="CIV113" s="139"/>
      <c r="CIX113" s="190"/>
      <c r="CIY113" s="141"/>
      <c r="CIZ113" s="139"/>
      <c r="CJA113" s="163"/>
      <c r="CJB113" s="163"/>
      <c r="CJC113" s="139"/>
      <c r="CJD113" s="143"/>
      <c r="CJE113" s="163"/>
      <c r="CJF113" s="139"/>
      <c r="CJG113" s="143"/>
      <c r="CJH113" s="163"/>
      <c r="CJI113" s="139"/>
      <c r="CJJ113" s="143"/>
      <c r="CJK113" s="163"/>
      <c r="CJL113" s="139"/>
      <c r="CJM113" s="143"/>
      <c r="CJN113" s="163"/>
      <c r="CJO113" s="191"/>
      <c r="CJP113" s="164"/>
      <c r="CJQ113" s="163"/>
      <c r="CJS113" s="165"/>
      <c r="CJU113" s="139"/>
      <c r="CJW113" s="190"/>
      <c r="CJX113" s="141"/>
      <c r="CJY113" s="139"/>
      <c r="CJZ113" s="163"/>
      <c r="CKA113" s="163"/>
      <c r="CKB113" s="139"/>
      <c r="CKC113" s="143"/>
      <c r="CKD113" s="163"/>
      <c r="CKE113" s="139"/>
      <c r="CKF113" s="143"/>
      <c r="CKG113" s="163"/>
      <c r="CKH113" s="139"/>
      <c r="CKI113" s="143"/>
      <c r="CKJ113" s="163"/>
      <c r="CKK113" s="139"/>
      <c r="CKL113" s="143"/>
      <c r="CKM113" s="163"/>
      <c r="CKN113" s="191"/>
      <c r="CKO113" s="164"/>
      <c r="CKP113" s="163"/>
      <c r="CKR113" s="165"/>
      <c r="CKT113" s="139"/>
      <c r="CKV113" s="190"/>
      <c r="CKW113" s="141"/>
      <c r="CKX113" s="139"/>
      <c r="CKY113" s="163"/>
      <c r="CKZ113" s="163"/>
      <c r="CLA113" s="139"/>
      <c r="CLB113" s="143"/>
      <c r="CLC113" s="163"/>
      <c r="CLD113" s="139"/>
      <c r="CLE113" s="143"/>
      <c r="CLF113" s="163"/>
      <c r="CLG113" s="139"/>
      <c r="CLH113" s="143"/>
      <c r="CLI113" s="163"/>
      <c r="CLJ113" s="139"/>
      <c r="CLK113" s="143"/>
      <c r="CLL113" s="163"/>
      <c r="CLM113" s="191"/>
      <c r="CLN113" s="164"/>
      <c r="CLO113" s="163"/>
      <c r="CLQ113" s="165"/>
      <c r="CLS113" s="139"/>
      <c r="CLU113" s="190"/>
      <c r="CLV113" s="141"/>
      <c r="CLW113" s="139"/>
      <c r="CLX113" s="163"/>
      <c r="CLY113" s="163"/>
      <c r="CLZ113" s="139"/>
      <c r="CMA113" s="143"/>
      <c r="CMB113" s="163"/>
      <c r="CMC113" s="139"/>
      <c r="CMD113" s="143"/>
      <c r="CME113" s="163"/>
      <c r="CMF113" s="139"/>
      <c r="CMG113" s="143"/>
      <c r="CMH113" s="163"/>
      <c r="CMI113" s="139"/>
      <c r="CMJ113" s="143"/>
      <c r="CMK113" s="163"/>
      <c r="CML113" s="191"/>
      <c r="CMM113" s="164"/>
      <c r="CMN113" s="163"/>
      <c r="CMP113" s="165"/>
      <c r="CMR113" s="139"/>
      <c r="CMT113" s="190"/>
      <c r="CMU113" s="141"/>
      <c r="CMV113" s="139"/>
      <c r="CMW113" s="163"/>
      <c r="CMX113" s="163"/>
      <c r="CMY113" s="139"/>
      <c r="CMZ113" s="143"/>
      <c r="CNA113" s="163"/>
      <c r="CNB113" s="139"/>
      <c r="CNC113" s="143"/>
      <c r="CND113" s="163"/>
      <c r="CNE113" s="139"/>
      <c r="CNF113" s="143"/>
      <c r="CNG113" s="163"/>
      <c r="CNH113" s="139"/>
      <c r="CNI113" s="143"/>
      <c r="CNJ113" s="163"/>
      <c r="CNK113" s="191"/>
      <c r="CNL113" s="164"/>
      <c r="CNM113" s="163"/>
      <c r="CNO113" s="165"/>
      <c r="CNQ113" s="139"/>
      <c r="CNS113" s="190"/>
      <c r="CNT113" s="141"/>
      <c r="CNU113" s="139"/>
      <c r="CNV113" s="163"/>
      <c r="CNW113" s="163"/>
      <c r="CNX113" s="139"/>
      <c r="CNY113" s="143"/>
      <c r="CNZ113" s="163"/>
      <c r="COA113" s="139"/>
      <c r="COB113" s="143"/>
      <c r="COC113" s="163"/>
      <c r="COD113" s="139"/>
      <c r="COE113" s="143"/>
      <c r="COF113" s="163"/>
      <c r="COG113" s="139"/>
      <c r="COH113" s="143"/>
      <c r="COI113" s="163"/>
      <c r="COJ113" s="191"/>
      <c r="COK113" s="164"/>
      <c r="COL113" s="163"/>
      <c r="CON113" s="165"/>
      <c r="COP113" s="139"/>
      <c r="COR113" s="190"/>
      <c r="COS113" s="141"/>
      <c r="COT113" s="139"/>
      <c r="COU113" s="163"/>
      <c r="COV113" s="163"/>
      <c r="COW113" s="139"/>
      <c r="COX113" s="143"/>
      <c r="COY113" s="163"/>
      <c r="COZ113" s="139"/>
      <c r="CPA113" s="143"/>
      <c r="CPB113" s="163"/>
      <c r="CPC113" s="139"/>
      <c r="CPD113" s="143"/>
      <c r="CPE113" s="163"/>
      <c r="CPF113" s="139"/>
      <c r="CPG113" s="143"/>
      <c r="CPH113" s="163"/>
      <c r="CPI113" s="191"/>
      <c r="CPJ113" s="164"/>
      <c r="CPK113" s="163"/>
      <c r="CPM113" s="165"/>
      <c r="CPO113" s="139"/>
      <c r="CPQ113" s="190"/>
      <c r="CPR113" s="141"/>
      <c r="CPS113" s="139"/>
      <c r="CPT113" s="163"/>
      <c r="CPU113" s="163"/>
      <c r="CPV113" s="139"/>
      <c r="CPW113" s="143"/>
      <c r="CPX113" s="163"/>
      <c r="CPY113" s="139"/>
      <c r="CPZ113" s="143"/>
      <c r="CQA113" s="163"/>
      <c r="CQB113" s="139"/>
      <c r="CQC113" s="143"/>
      <c r="CQD113" s="163"/>
      <c r="CQE113" s="139"/>
      <c r="CQF113" s="143"/>
      <c r="CQG113" s="163"/>
      <c r="CQH113" s="191"/>
      <c r="CQI113" s="164"/>
      <c r="CQJ113" s="163"/>
      <c r="CQL113" s="165"/>
      <c r="CQN113" s="139"/>
      <c r="CQP113" s="190"/>
      <c r="CQQ113" s="141"/>
      <c r="CQR113" s="139"/>
      <c r="CQS113" s="163"/>
      <c r="CQT113" s="163"/>
      <c r="CQU113" s="139"/>
      <c r="CQV113" s="143"/>
      <c r="CQW113" s="163"/>
      <c r="CQX113" s="139"/>
      <c r="CQY113" s="143"/>
      <c r="CQZ113" s="163"/>
      <c r="CRA113" s="139"/>
      <c r="CRB113" s="143"/>
      <c r="CRC113" s="163"/>
      <c r="CRD113" s="139"/>
      <c r="CRE113" s="143"/>
      <c r="CRF113" s="163"/>
      <c r="CRG113" s="191"/>
      <c r="CRH113" s="164"/>
      <c r="CRI113" s="163"/>
      <c r="CRK113" s="165"/>
      <c r="CRM113" s="139"/>
      <c r="CRO113" s="190"/>
      <c r="CRP113" s="141"/>
      <c r="CRQ113" s="139"/>
      <c r="CRR113" s="163"/>
      <c r="CRS113" s="163"/>
      <c r="CRT113" s="139"/>
      <c r="CRU113" s="143"/>
      <c r="CRV113" s="163"/>
      <c r="CRW113" s="139"/>
      <c r="CRX113" s="143"/>
      <c r="CRY113" s="163"/>
      <c r="CRZ113" s="139"/>
      <c r="CSA113" s="143"/>
      <c r="CSB113" s="163"/>
      <c r="CSC113" s="139"/>
      <c r="CSD113" s="143"/>
      <c r="CSE113" s="163"/>
      <c r="CSF113" s="191"/>
      <c r="CSG113" s="164"/>
      <c r="CSH113" s="163"/>
      <c r="CSJ113" s="165"/>
      <c r="CSL113" s="139"/>
      <c r="CSN113" s="190"/>
      <c r="CSO113" s="141"/>
      <c r="CSP113" s="139"/>
      <c r="CSQ113" s="163"/>
      <c r="CSR113" s="163"/>
      <c r="CSS113" s="139"/>
      <c r="CST113" s="143"/>
      <c r="CSU113" s="163"/>
      <c r="CSV113" s="139"/>
      <c r="CSW113" s="143"/>
      <c r="CSX113" s="163"/>
      <c r="CSY113" s="139"/>
      <c r="CSZ113" s="143"/>
      <c r="CTA113" s="163"/>
      <c r="CTB113" s="139"/>
      <c r="CTC113" s="143"/>
      <c r="CTD113" s="163"/>
      <c r="CTE113" s="191"/>
      <c r="CTF113" s="164"/>
      <c r="CTG113" s="163"/>
      <c r="CTI113" s="165"/>
      <c r="CTK113" s="139"/>
      <c r="CTM113" s="190"/>
      <c r="CTN113" s="141"/>
      <c r="CTO113" s="139"/>
      <c r="CTP113" s="163"/>
      <c r="CTQ113" s="163"/>
      <c r="CTR113" s="139"/>
      <c r="CTS113" s="143"/>
      <c r="CTT113" s="163"/>
      <c r="CTU113" s="139"/>
      <c r="CTV113" s="143"/>
      <c r="CTW113" s="163"/>
      <c r="CTX113" s="139"/>
      <c r="CTY113" s="143"/>
      <c r="CTZ113" s="163"/>
      <c r="CUA113" s="139"/>
      <c r="CUB113" s="143"/>
      <c r="CUC113" s="163"/>
      <c r="CUD113" s="191"/>
      <c r="CUE113" s="164"/>
      <c r="CUF113" s="163"/>
      <c r="CUH113" s="165"/>
      <c r="CUJ113" s="139"/>
      <c r="CUL113" s="190"/>
      <c r="CUM113" s="141"/>
      <c r="CUN113" s="139"/>
      <c r="CUO113" s="163"/>
      <c r="CUP113" s="163"/>
      <c r="CUQ113" s="139"/>
      <c r="CUR113" s="143"/>
      <c r="CUS113" s="163"/>
      <c r="CUT113" s="139"/>
      <c r="CUU113" s="143"/>
      <c r="CUV113" s="163"/>
      <c r="CUW113" s="139"/>
      <c r="CUX113" s="143"/>
      <c r="CUY113" s="163"/>
      <c r="CUZ113" s="139"/>
      <c r="CVA113" s="143"/>
      <c r="CVB113" s="163"/>
      <c r="CVC113" s="191"/>
      <c r="CVD113" s="164"/>
      <c r="CVE113" s="163"/>
      <c r="CVG113" s="165"/>
      <c r="CVI113" s="139"/>
      <c r="CVK113" s="190"/>
      <c r="CVL113" s="141"/>
      <c r="CVM113" s="139"/>
      <c r="CVN113" s="163"/>
      <c r="CVO113" s="163"/>
      <c r="CVP113" s="139"/>
      <c r="CVQ113" s="143"/>
      <c r="CVR113" s="163"/>
      <c r="CVS113" s="139"/>
      <c r="CVT113" s="143"/>
      <c r="CVU113" s="163"/>
      <c r="CVV113" s="139"/>
      <c r="CVW113" s="143"/>
      <c r="CVX113" s="163"/>
      <c r="CVY113" s="139"/>
      <c r="CVZ113" s="143"/>
      <c r="CWA113" s="163"/>
      <c r="CWB113" s="191"/>
      <c r="CWC113" s="164"/>
      <c r="CWD113" s="163"/>
      <c r="CWF113" s="165"/>
      <c r="CWH113" s="139"/>
      <c r="CWJ113" s="190"/>
      <c r="CWK113" s="141"/>
      <c r="CWL113" s="139"/>
      <c r="CWM113" s="163"/>
      <c r="CWN113" s="163"/>
      <c r="CWO113" s="139"/>
      <c r="CWP113" s="143"/>
      <c r="CWQ113" s="163"/>
      <c r="CWR113" s="139"/>
      <c r="CWS113" s="143"/>
      <c r="CWT113" s="163"/>
      <c r="CWU113" s="139"/>
      <c r="CWV113" s="143"/>
      <c r="CWW113" s="163"/>
      <c r="CWX113" s="139"/>
      <c r="CWY113" s="143"/>
      <c r="CWZ113" s="163"/>
      <c r="CXA113" s="191"/>
      <c r="CXB113" s="164"/>
      <c r="CXC113" s="163"/>
      <c r="CXE113" s="165"/>
      <c r="CXG113" s="139"/>
      <c r="CXI113" s="190"/>
      <c r="CXJ113" s="141"/>
      <c r="CXK113" s="139"/>
      <c r="CXL113" s="163"/>
      <c r="CXM113" s="163"/>
      <c r="CXN113" s="139"/>
      <c r="CXO113" s="143"/>
      <c r="CXP113" s="163"/>
      <c r="CXQ113" s="139"/>
      <c r="CXR113" s="143"/>
      <c r="CXS113" s="163"/>
      <c r="CXT113" s="139"/>
      <c r="CXU113" s="143"/>
      <c r="CXV113" s="163"/>
      <c r="CXW113" s="139"/>
      <c r="CXX113" s="143"/>
      <c r="CXY113" s="163"/>
      <c r="CXZ113" s="191"/>
      <c r="CYA113" s="164"/>
      <c r="CYB113" s="163"/>
      <c r="CYD113" s="165"/>
      <c r="CYF113" s="139"/>
      <c r="CYH113" s="190"/>
      <c r="CYI113" s="141"/>
      <c r="CYJ113" s="139"/>
      <c r="CYK113" s="163"/>
      <c r="CYL113" s="163"/>
      <c r="CYM113" s="139"/>
      <c r="CYN113" s="143"/>
      <c r="CYO113" s="163"/>
      <c r="CYP113" s="139"/>
      <c r="CYQ113" s="143"/>
      <c r="CYR113" s="163"/>
      <c r="CYS113" s="139"/>
      <c r="CYT113" s="143"/>
      <c r="CYU113" s="163"/>
      <c r="CYV113" s="139"/>
      <c r="CYW113" s="143"/>
      <c r="CYX113" s="163"/>
      <c r="CYY113" s="191"/>
      <c r="CYZ113" s="164"/>
      <c r="CZA113" s="163"/>
      <c r="CZC113" s="165"/>
      <c r="CZE113" s="139"/>
      <c r="CZG113" s="190"/>
      <c r="CZH113" s="141"/>
      <c r="CZI113" s="139"/>
      <c r="CZJ113" s="163"/>
      <c r="CZK113" s="163"/>
      <c r="CZL113" s="139"/>
      <c r="CZM113" s="143"/>
      <c r="CZN113" s="163"/>
      <c r="CZO113" s="139"/>
      <c r="CZP113" s="143"/>
      <c r="CZQ113" s="163"/>
      <c r="CZR113" s="139"/>
      <c r="CZS113" s="143"/>
      <c r="CZT113" s="163"/>
      <c r="CZU113" s="139"/>
      <c r="CZV113" s="143"/>
      <c r="CZW113" s="163"/>
      <c r="CZX113" s="191"/>
      <c r="CZY113" s="164"/>
      <c r="CZZ113" s="163"/>
      <c r="DAB113" s="165"/>
      <c r="DAD113" s="139"/>
      <c r="DAF113" s="190"/>
      <c r="DAG113" s="141"/>
      <c r="DAH113" s="139"/>
      <c r="DAI113" s="163"/>
      <c r="DAJ113" s="163"/>
      <c r="DAK113" s="139"/>
      <c r="DAL113" s="143"/>
      <c r="DAM113" s="163"/>
      <c r="DAN113" s="139"/>
      <c r="DAO113" s="143"/>
      <c r="DAP113" s="163"/>
      <c r="DAQ113" s="139"/>
      <c r="DAR113" s="143"/>
      <c r="DAS113" s="163"/>
      <c r="DAT113" s="139"/>
      <c r="DAU113" s="143"/>
      <c r="DAV113" s="163"/>
      <c r="DAW113" s="191"/>
      <c r="DAX113" s="164"/>
      <c r="DAY113" s="163"/>
      <c r="DBA113" s="165"/>
      <c r="DBC113" s="139"/>
      <c r="DBE113" s="190"/>
      <c r="DBF113" s="141"/>
      <c r="DBG113" s="139"/>
      <c r="DBH113" s="163"/>
      <c r="DBI113" s="163"/>
      <c r="DBJ113" s="139"/>
      <c r="DBK113" s="143"/>
      <c r="DBL113" s="163"/>
      <c r="DBM113" s="139"/>
      <c r="DBN113" s="143"/>
      <c r="DBO113" s="163"/>
      <c r="DBP113" s="139"/>
      <c r="DBQ113" s="143"/>
      <c r="DBR113" s="163"/>
      <c r="DBS113" s="139"/>
      <c r="DBT113" s="143"/>
      <c r="DBU113" s="163"/>
      <c r="DBV113" s="191"/>
      <c r="DBW113" s="164"/>
      <c r="DBX113" s="163"/>
      <c r="DBZ113" s="165"/>
      <c r="DCB113" s="139"/>
      <c r="DCD113" s="190"/>
      <c r="DCE113" s="141"/>
      <c r="DCF113" s="139"/>
      <c r="DCG113" s="163"/>
      <c r="DCH113" s="163"/>
      <c r="DCI113" s="139"/>
      <c r="DCJ113" s="143"/>
      <c r="DCK113" s="163"/>
      <c r="DCL113" s="139"/>
      <c r="DCM113" s="143"/>
      <c r="DCN113" s="163"/>
      <c r="DCO113" s="139"/>
      <c r="DCP113" s="143"/>
      <c r="DCQ113" s="163"/>
      <c r="DCR113" s="139"/>
      <c r="DCS113" s="143"/>
      <c r="DCT113" s="163"/>
      <c r="DCU113" s="191"/>
      <c r="DCV113" s="164"/>
      <c r="DCW113" s="163"/>
      <c r="DCY113" s="165"/>
      <c r="DDA113" s="139"/>
      <c r="DDC113" s="190"/>
      <c r="DDD113" s="141"/>
      <c r="DDE113" s="139"/>
      <c r="DDF113" s="163"/>
      <c r="DDG113" s="163"/>
      <c r="DDH113" s="139"/>
      <c r="DDI113" s="143"/>
      <c r="DDJ113" s="163"/>
      <c r="DDK113" s="139"/>
      <c r="DDL113" s="143"/>
      <c r="DDM113" s="163"/>
      <c r="DDN113" s="139"/>
      <c r="DDO113" s="143"/>
      <c r="DDP113" s="163"/>
      <c r="DDQ113" s="139"/>
      <c r="DDR113" s="143"/>
      <c r="DDS113" s="163"/>
      <c r="DDT113" s="191"/>
      <c r="DDU113" s="164"/>
      <c r="DDV113" s="163"/>
      <c r="DDX113" s="165"/>
      <c r="DDZ113" s="139"/>
      <c r="DEB113" s="190"/>
      <c r="DEC113" s="141"/>
      <c r="DED113" s="139"/>
      <c r="DEE113" s="163"/>
      <c r="DEF113" s="163"/>
      <c r="DEG113" s="139"/>
      <c r="DEH113" s="143"/>
      <c r="DEI113" s="163"/>
      <c r="DEJ113" s="139"/>
      <c r="DEK113" s="143"/>
      <c r="DEL113" s="163"/>
      <c r="DEM113" s="139"/>
      <c r="DEN113" s="143"/>
      <c r="DEO113" s="163"/>
      <c r="DEP113" s="139"/>
      <c r="DEQ113" s="143"/>
      <c r="DER113" s="163"/>
      <c r="DES113" s="191"/>
      <c r="DET113" s="164"/>
      <c r="DEU113" s="163"/>
      <c r="DEW113" s="165"/>
      <c r="DEY113" s="139"/>
      <c r="DFA113" s="190"/>
      <c r="DFB113" s="141"/>
      <c r="DFC113" s="139"/>
      <c r="DFD113" s="163"/>
      <c r="DFE113" s="163"/>
      <c r="DFF113" s="139"/>
      <c r="DFG113" s="143"/>
      <c r="DFH113" s="163"/>
      <c r="DFI113" s="139"/>
      <c r="DFJ113" s="143"/>
      <c r="DFK113" s="163"/>
      <c r="DFL113" s="139"/>
      <c r="DFM113" s="143"/>
      <c r="DFN113" s="163"/>
      <c r="DFO113" s="139"/>
      <c r="DFP113" s="143"/>
      <c r="DFQ113" s="163"/>
      <c r="DFR113" s="191"/>
      <c r="DFS113" s="164"/>
      <c r="DFT113" s="163"/>
      <c r="DFV113" s="165"/>
      <c r="DFX113" s="139"/>
      <c r="DFZ113" s="190"/>
      <c r="DGA113" s="141"/>
      <c r="DGB113" s="139"/>
      <c r="DGC113" s="163"/>
      <c r="DGD113" s="163"/>
      <c r="DGE113" s="139"/>
      <c r="DGF113" s="143"/>
      <c r="DGG113" s="163"/>
      <c r="DGH113" s="139"/>
      <c r="DGI113" s="143"/>
      <c r="DGJ113" s="163"/>
      <c r="DGK113" s="139"/>
      <c r="DGL113" s="143"/>
      <c r="DGM113" s="163"/>
      <c r="DGN113" s="139"/>
      <c r="DGO113" s="143"/>
      <c r="DGP113" s="163"/>
      <c r="DGQ113" s="191"/>
      <c r="DGR113" s="164"/>
      <c r="DGS113" s="163"/>
      <c r="DGU113" s="165"/>
      <c r="DGW113" s="139"/>
      <c r="DGY113" s="190"/>
      <c r="DGZ113" s="141"/>
      <c r="DHA113" s="139"/>
      <c r="DHB113" s="163"/>
      <c r="DHC113" s="163"/>
      <c r="DHD113" s="139"/>
      <c r="DHE113" s="143"/>
      <c r="DHF113" s="163"/>
      <c r="DHG113" s="139"/>
      <c r="DHH113" s="143"/>
      <c r="DHI113" s="163"/>
      <c r="DHJ113" s="139"/>
      <c r="DHK113" s="143"/>
      <c r="DHL113" s="163"/>
      <c r="DHM113" s="139"/>
      <c r="DHN113" s="143"/>
      <c r="DHO113" s="163"/>
      <c r="DHP113" s="191"/>
      <c r="DHQ113" s="164"/>
      <c r="DHR113" s="163"/>
      <c r="DHT113" s="165"/>
      <c r="DHV113" s="139"/>
      <c r="DHX113" s="190"/>
      <c r="DHY113" s="141"/>
      <c r="DHZ113" s="139"/>
      <c r="DIA113" s="163"/>
      <c r="DIB113" s="163"/>
      <c r="DIC113" s="139"/>
      <c r="DID113" s="143"/>
      <c r="DIE113" s="163"/>
      <c r="DIF113" s="139"/>
      <c r="DIG113" s="143"/>
      <c r="DIH113" s="163"/>
      <c r="DII113" s="139"/>
      <c r="DIJ113" s="143"/>
      <c r="DIK113" s="163"/>
      <c r="DIL113" s="139"/>
      <c r="DIM113" s="143"/>
      <c r="DIN113" s="163"/>
      <c r="DIO113" s="191"/>
      <c r="DIP113" s="164"/>
      <c r="DIQ113" s="163"/>
      <c r="DIS113" s="165"/>
      <c r="DIU113" s="139"/>
      <c r="DIW113" s="190"/>
      <c r="DIX113" s="141"/>
      <c r="DIY113" s="139"/>
      <c r="DIZ113" s="163"/>
      <c r="DJA113" s="163"/>
      <c r="DJB113" s="139"/>
      <c r="DJC113" s="143"/>
      <c r="DJD113" s="163"/>
      <c r="DJE113" s="139"/>
      <c r="DJF113" s="143"/>
      <c r="DJG113" s="163"/>
      <c r="DJH113" s="139"/>
      <c r="DJI113" s="143"/>
      <c r="DJJ113" s="163"/>
      <c r="DJK113" s="139"/>
      <c r="DJL113" s="143"/>
      <c r="DJM113" s="163"/>
      <c r="DJN113" s="191"/>
      <c r="DJO113" s="164"/>
      <c r="DJP113" s="163"/>
      <c r="DJR113" s="165"/>
      <c r="DJT113" s="139"/>
      <c r="DJV113" s="190"/>
      <c r="DJW113" s="141"/>
      <c r="DJX113" s="139"/>
      <c r="DJY113" s="163"/>
      <c r="DJZ113" s="163"/>
      <c r="DKA113" s="139"/>
      <c r="DKB113" s="143"/>
      <c r="DKC113" s="163"/>
      <c r="DKD113" s="139"/>
      <c r="DKE113" s="143"/>
      <c r="DKF113" s="163"/>
      <c r="DKG113" s="139"/>
      <c r="DKH113" s="143"/>
      <c r="DKI113" s="163"/>
      <c r="DKJ113" s="139"/>
      <c r="DKK113" s="143"/>
      <c r="DKL113" s="163"/>
      <c r="DKM113" s="191"/>
      <c r="DKN113" s="164"/>
      <c r="DKO113" s="163"/>
      <c r="DKQ113" s="165"/>
      <c r="DKS113" s="139"/>
      <c r="DKU113" s="190"/>
      <c r="DKV113" s="141"/>
      <c r="DKW113" s="139"/>
      <c r="DKX113" s="163"/>
      <c r="DKY113" s="163"/>
      <c r="DKZ113" s="139"/>
      <c r="DLA113" s="143"/>
      <c r="DLB113" s="163"/>
      <c r="DLC113" s="139"/>
      <c r="DLD113" s="143"/>
      <c r="DLE113" s="163"/>
      <c r="DLF113" s="139"/>
      <c r="DLG113" s="143"/>
      <c r="DLH113" s="163"/>
      <c r="DLI113" s="139"/>
      <c r="DLJ113" s="143"/>
      <c r="DLK113" s="163"/>
      <c r="DLL113" s="191"/>
      <c r="DLM113" s="164"/>
      <c r="DLN113" s="163"/>
      <c r="DLP113" s="165"/>
      <c r="DLR113" s="139"/>
      <c r="DLT113" s="190"/>
      <c r="DLU113" s="141"/>
      <c r="DLV113" s="139"/>
      <c r="DLW113" s="163"/>
      <c r="DLX113" s="163"/>
      <c r="DLY113" s="139"/>
      <c r="DLZ113" s="143"/>
      <c r="DMA113" s="163"/>
      <c r="DMB113" s="139"/>
      <c r="DMC113" s="143"/>
      <c r="DMD113" s="163"/>
      <c r="DME113" s="139"/>
      <c r="DMF113" s="143"/>
      <c r="DMG113" s="163"/>
      <c r="DMH113" s="139"/>
      <c r="DMI113" s="143"/>
      <c r="DMJ113" s="163"/>
      <c r="DMK113" s="191"/>
      <c r="DML113" s="164"/>
      <c r="DMM113" s="163"/>
      <c r="DMO113" s="165"/>
      <c r="DMQ113" s="139"/>
      <c r="DMS113" s="190"/>
      <c r="DMT113" s="141"/>
      <c r="DMU113" s="139"/>
      <c r="DMV113" s="163"/>
      <c r="DMW113" s="163"/>
      <c r="DMX113" s="139"/>
      <c r="DMY113" s="143"/>
      <c r="DMZ113" s="163"/>
      <c r="DNA113" s="139"/>
      <c r="DNB113" s="143"/>
      <c r="DNC113" s="163"/>
      <c r="DND113" s="139"/>
      <c r="DNE113" s="143"/>
      <c r="DNF113" s="163"/>
      <c r="DNG113" s="139"/>
      <c r="DNH113" s="143"/>
      <c r="DNI113" s="163"/>
      <c r="DNJ113" s="191"/>
      <c r="DNK113" s="164"/>
      <c r="DNL113" s="163"/>
      <c r="DNN113" s="165"/>
      <c r="DNP113" s="139"/>
      <c r="DNR113" s="190"/>
      <c r="DNS113" s="141"/>
      <c r="DNT113" s="139"/>
      <c r="DNU113" s="163"/>
      <c r="DNV113" s="163"/>
      <c r="DNW113" s="139"/>
      <c r="DNX113" s="143"/>
      <c r="DNY113" s="163"/>
      <c r="DNZ113" s="139"/>
      <c r="DOA113" s="143"/>
      <c r="DOB113" s="163"/>
      <c r="DOC113" s="139"/>
      <c r="DOD113" s="143"/>
      <c r="DOE113" s="163"/>
      <c r="DOF113" s="139"/>
      <c r="DOG113" s="143"/>
      <c r="DOH113" s="163"/>
      <c r="DOI113" s="191"/>
      <c r="DOJ113" s="164"/>
      <c r="DOK113" s="163"/>
      <c r="DOM113" s="165"/>
      <c r="DOO113" s="139"/>
      <c r="DOQ113" s="190"/>
      <c r="DOR113" s="141"/>
      <c r="DOS113" s="139"/>
      <c r="DOT113" s="163"/>
      <c r="DOU113" s="163"/>
      <c r="DOV113" s="139"/>
      <c r="DOW113" s="143"/>
      <c r="DOX113" s="163"/>
      <c r="DOY113" s="139"/>
      <c r="DOZ113" s="143"/>
      <c r="DPA113" s="163"/>
      <c r="DPB113" s="139"/>
      <c r="DPC113" s="143"/>
      <c r="DPD113" s="163"/>
      <c r="DPE113" s="139"/>
      <c r="DPF113" s="143"/>
      <c r="DPG113" s="163"/>
      <c r="DPH113" s="191"/>
      <c r="DPI113" s="164"/>
      <c r="DPJ113" s="163"/>
      <c r="DPL113" s="165"/>
      <c r="DPN113" s="139"/>
      <c r="DPP113" s="190"/>
      <c r="DPQ113" s="141"/>
      <c r="DPR113" s="139"/>
      <c r="DPS113" s="163"/>
      <c r="DPT113" s="163"/>
      <c r="DPU113" s="139"/>
      <c r="DPV113" s="143"/>
      <c r="DPW113" s="163"/>
      <c r="DPX113" s="139"/>
      <c r="DPY113" s="143"/>
      <c r="DPZ113" s="163"/>
      <c r="DQA113" s="139"/>
      <c r="DQB113" s="143"/>
      <c r="DQC113" s="163"/>
      <c r="DQD113" s="139"/>
      <c r="DQE113" s="143"/>
      <c r="DQF113" s="163"/>
      <c r="DQG113" s="191"/>
      <c r="DQH113" s="164"/>
      <c r="DQI113" s="163"/>
      <c r="DQK113" s="165"/>
      <c r="DQM113" s="139"/>
      <c r="DQO113" s="190"/>
      <c r="DQP113" s="141"/>
      <c r="DQQ113" s="139"/>
      <c r="DQR113" s="163"/>
      <c r="DQS113" s="163"/>
      <c r="DQT113" s="139"/>
      <c r="DQU113" s="143"/>
      <c r="DQV113" s="163"/>
      <c r="DQW113" s="139"/>
      <c r="DQX113" s="143"/>
      <c r="DQY113" s="163"/>
      <c r="DQZ113" s="139"/>
      <c r="DRA113" s="143"/>
      <c r="DRB113" s="163"/>
      <c r="DRC113" s="139"/>
      <c r="DRD113" s="143"/>
      <c r="DRE113" s="163"/>
      <c r="DRF113" s="191"/>
      <c r="DRG113" s="164"/>
      <c r="DRH113" s="163"/>
      <c r="DRJ113" s="165"/>
      <c r="DRL113" s="139"/>
      <c r="DRN113" s="190"/>
      <c r="DRO113" s="141"/>
      <c r="DRP113" s="139"/>
      <c r="DRQ113" s="163"/>
      <c r="DRR113" s="163"/>
      <c r="DRS113" s="139"/>
      <c r="DRT113" s="143"/>
      <c r="DRU113" s="163"/>
      <c r="DRV113" s="139"/>
      <c r="DRW113" s="143"/>
      <c r="DRX113" s="163"/>
      <c r="DRY113" s="139"/>
      <c r="DRZ113" s="143"/>
      <c r="DSA113" s="163"/>
      <c r="DSB113" s="139"/>
      <c r="DSC113" s="143"/>
      <c r="DSD113" s="163"/>
      <c r="DSE113" s="191"/>
      <c r="DSF113" s="164"/>
      <c r="DSG113" s="163"/>
      <c r="DSI113" s="165"/>
      <c r="DSK113" s="139"/>
      <c r="DSM113" s="190"/>
      <c r="DSN113" s="141"/>
      <c r="DSO113" s="139"/>
      <c r="DSP113" s="163"/>
      <c r="DSQ113" s="163"/>
      <c r="DSR113" s="139"/>
      <c r="DSS113" s="143"/>
      <c r="DST113" s="163"/>
      <c r="DSU113" s="139"/>
      <c r="DSV113" s="143"/>
      <c r="DSW113" s="163"/>
      <c r="DSX113" s="139"/>
      <c r="DSY113" s="143"/>
      <c r="DSZ113" s="163"/>
      <c r="DTA113" s="139"/>
      <c r="DTB113" s="143"/>
      <c r="DTC113" s="163"/>
      <c r="DTD113" s="191"/>
      <c r="DTE113" s="164"/>
      <c r="DTF113" s="163"/>
      <c r="DTH113" s="165"/>
      <c r="DTJ113" s="139"/>
      <c r="DTL113" s="190"/>
      <c r="DTM113" s="141"/>
      <c r="DTN113" s="139"/>
      <c r="DTO113" s="163"/>
      <c r="DTP113" s="163"/>
      <c r="DTQ113" s="139"/>
      <c r="DTR113" s="143"/>
      <c r="DTS113" s="163"/>
      <c r="DTT113" s="139"/>
      <c r="DTU113" s="143"/>
      <c r="DTV113" s="163"/>
      <c r="DTW113" s="139"/>
      <c r="DTX113" s="143"/>
      <c r="DTY113" s="163"/>
      <c r="DTZ113" s="139"/>
      <c r="DUA113" s="143"/>
      <c r="DUB113" s="163"/>
      <c r="DUC113" s="191"/>
      <c r="DUD113" s="164"/>
      <c r="DUE113" s="163"/>
      <c r="DUG113" s="165"/>
      <c r="DUI113" s="139"/>
      <c r="DUK113" s="190"/>
      <c r="DUL113" s="141"/>
      <c r="DUM113" s="139"/>
      <c r="DUN113" s="163"/>
      <c r="DUO113" s="163"/>
      <c r="DUP113" s="139"/>
      <c r="DUQ113" s="143"/>
      <c r="DUR113" s="163"/>
      <c r="DUS113" s="139"/>
      <c r="DUT113" s="143"/>
      <c r="DUU113" s="163"/>
      <c r="DUV113" s="139"/>
      <c r="DUW113" s="143"/>
      <c r="DUX113" s="163"/>
      <c r="DUY113" s="139"/>
      <c r="DUZ113" s="143"/>
      <c r="DVA113" s="163"/>
      <c r="DVB113" s="191"/>
      <c r="DVC113" s="164"/>
      <c r="DVD113" s="163"/>
      <c r="DVF113" s="165"/>
      <c r="DVH113" s="139"/>
      <c r="DVJ113" s="190"/>
      <c r="DVK113" s="141"/>
      <c r="DVL113" s="139"/>
      <c r="DVM113" s="163"/>
      <c r="DVN113" s="163"/>
      <c r="DVO113" s="139"/>
      <c r="DVP113" s="143"/>
      <c r="DVQ113" s="163"/>
      <c r="DVR113" s="139"/>
      <c r="DVS113" s="143"/>
      <c r="DVT113" s="163"/>
      <c r="DVU113" s="139"/>
      <c r="DVV113" s="143"/>
      <c r="DVW113" s="163"/>
      <c r="DVX113" s="139"/>
      <c r="DVY113" s="143"/>
      <c r="DVZ113" s="163"/>
      <c r="DWA113" s="191"/>
      <c r="DWB113" s="164"/>
      <c r="DWC113" s="163"/>
      <c r="DWE113" s="165"/>
      <c r="DWG113" s="139"/>
      <c r="DWI113" s="190"/>
      <c r="DWJ113" s="141"/>
      <c r="DWK113" s="139"/>
      <c r="DWL113" s="163"/>
      <c r="DWM113" s="163"/>
      <c r="DWN113" s="139"/>
      <c r="DWO113" s="143"/>
      <c r="DWP113" s="163"/>
      <c r="DWQ113" s="139"/>
      <c r="DWR113" s="143"/>
      <c r="DWS113" s="163"/>
      <c r="DWT113" s="139"/>
      <c r="DWU113" s="143"/>
      <c r="DWV113" s="163"/>
      <c r="DWW113" s="139"/>
      <c r="DWX113" s="143"/>
      <c r="DWY113" s="163"/>
      <c r="DWZ113" s="191"/>
      <c r="DXA113" s="164"/>
      <c r="DXB113" s="163"/>
      <c r="DXD113" s="165"/>
      <c r="DXF113" s="139"/>
      <c r="DXH113" s="190"/>
      <c r="DXI113" s="141"/>
      <c r="DXJ113" s="139"/>
      <c r="DXK113" s="163"/>
      <c r="DXL113" s="163"/>
      <c r="DXM113" s="139"/>
      <c r="DXN113" s="143"/>
      <c r="DXO113" s="163"/>
      <c r="DXP113" s="139"/>
      <c r="DXQ113" s="143"/>
      <c r="DXR113" s="163"/>
      <c r="DXS113" s="139"/>
      <c r="DXT113" s="143"/>
      <c r="DXU113" s="163"/>
      <c r="DXV113" s="139"/>
      <c r="DXW113" s="143"/>
      <c r="DXX113" s="163"/>
      <c r="DXY113" s="191"/>
      <c r="DXZ113" s="164"/>
      <c r="DYA113" s="163"/>
      <c r="DYC113" s="165"/>
      <c r="DYE113" s="139"/>
      <c r="DYG113" s="190"/>
      <c r="DYH113" s="141"/>
      <c r="DYI113" s="139"/>
      <c r="DYJ113" s="163"/>
      <c r="DYK113" s="163"/>
      <c r="DYL113" s="139"/>
      <c r="DYM113" s="143"/>
      <c r="DYN113" s="163"/>
      <c r="DYO113" s="139"/>
      <c r="DYP113" s="143"/>
      <c r="DYQ113" s="163"/>
      <c r="DYR113" s="139"/>
      <c r="DYS113" s="143"/>
      <c r="DYT113" s="163"/>
      <c r="DYU113" s="139"/>
      <c r="DYV113" s="143"/>
      <c r="DYW113" s="163"/>
      <c r="DYX113" s="191"/>
      <c r="DYY113" s="164"/>
      <c r="DYZ113" s="163"/>
      <c r="DZB113" s="165"/>
      <c r="DZD113" s="139"/>
      <c r="DZF113" s="190"/>
      <c r="DZG113" s="141"/>
      <c r="DZH113" s="139"/>
      <c r="DZI113" s="163"/>
      <c r="DZJ113" s="163"/>
      <c r="DZK113" s="139"/>
      <c r="DZL113" s="143"/>
      <c r="DZM113" s="163"/>
      <c r="DZN113" s="139"/>
      <c r="DZO113" s="143"/>
      <c r="DZP113" s="163"/>
      <c r="DZQ113" s="139"/>
      <c r="DZR113" s="143"/>
      <c r="DZS113" s="163"/>
      <c r="DZT113" s="139"/>
      <c r="DZU113" s="143"/>
      <c r="DZV113" s="163"/>
      <c r="DZW113" s="191"/>
      <c r="DZX113" s="164"/>
      <c r="DZY113" s="163"/>
      <c r="EAA113" s="165"/>
      <c r="EAC113" s="139"/>
      <c r="EAE113" s="190"/>
      <c r="EAF113" s="141"/>
      <c r="EAG113" s="139"/>
      <c r="EAH113" s="163"/>
      <c r="EAI113" s="163"/>
      <c r="EAJ113" s="139"/>
      <c r="EAK113" s="143"/>
      <c r="EAL113" s="163"/>
      <c r="EAM113" s="139"/>
      <c r="EAN113" s="143"/>
      <c r="EAO113" s="163"/>
      <c r="EAP113" s="139"/>
      <c r="EAQ113" s="143"/>
      <c r="EAR113" s="163"/>
      <c r="EAS113" s="139"/>
      <c r="EAT113" s="143"/>
      <c r="EAU113" s="163"/>
      <c r="EAV113" s="191"/>
      <c r="EAW113" s="164"/>
      <c r="EAX113" s="163"/>
      <c r="EAZ113" s="165"/>
      <c r="EBB113" s="139"/>
      <c r="EBD113" s="190"/>
      <c r="EBE113" s="141"/>
      <c r="EBF113" s="139"/>
      <c r="EBG113" s="163"/>
      <c r="EBH113" s="163"/>
      <c r="EBI113" s="139"/>
      <c r="EBJ113" s="143"/>
      <c r="EBK113" s="163"/>
      <c r="EBL113" s="139"/>
      <c r="EBM113" s="143"/>
      <c r="EBN113" s="163"/>
      <c r="EBO113" s="139"/>
      <c r="EBP113" s="143"/>
      <c r="EBQ113" s="163"/>
      <c r="EBR113" s="139"/>
      <c r="EBS113" s="143"/>
      <c r="EBT113" s="163"/>
      <c r="EBU113" s="191"/>
      <c r="EBV113" s="164"/>
      <c r="EBW113" s="163"/>
      <c r="EBY113" s="165"/>
      <c r="ECA113" s="139"/>
      <c r="ECC113" s="190"/>
      <c r="ECD113" s="141"/>
      <c r="ECE113" s="139"/>
      <c r="ECF113" s="163"/>
      <c r="ECG113" s="163"/>
      <c r="ECH113" s="139"/>
      <c r="ECI113" s="143"/>
      <c r="ECJ113" s="163"/>
      <c r="ECK113" s="139"/>
      <c r="ECL113" s="143"/>
      <c r="ECM113" s="163"/>
      <c r="ECN113" s="139"/>
      <c r="ECO113" s="143"/>
      <c r="ECP113" s="163"/>
      <c r="ECQ113" s="139"/>
      <c r="ECR113" s="143"/>
      <c r="ECS113" s="163"/>
      <c r="ECT113" s="191"/>
      <c r="ECU113" s="164"/>
      <c r="ECV113" s="163"/>
      <c r="ECX113" s="165"/>
      <c r="ECZ113" s="139"/>
      <c r="EDB113" s="190"/>
      <c r="EDC113" s="141"/>
      <c r="EDD113" s="139"/>
      <c r="EDE113" s="163"/>
      <c r="EDF113" s="163"/>
      <c r="EDG113" s="139"/>
      <c r="EDH113" s="143"/>
      <c r="EDI113" s="163"/>
      <c r="EDJ113" s="139"/>
      <c r="EDK113" s="143"/>
      <c r="EDL113" s="163"/>
      <c r="EDM113" s="139"/>
      <c r="EDN113" s="143"/>
      <c r="EDO113" s="163"/>
      <c r="EDP113" s="139"/>
      <c r="EDQ113" s="143"/>
      <c r="EDR113" s="163"/>
      <c r="EDS113" s="191"/>
      <c r="EDT113" s="164"/>
      <c r="EDU113" s="163"/>
      <c r="EDW113" s="165"/>
      <c r="EDY113" s="139"/>
      <c r="EEA113" s="190"/>
      <c r="EEB113" s="141"/>
      <c r="EEC113" s="139"/>
      <c r="EED113" s="163"/>
      <c r="EEE113" s="163"/>
      <c r="EEF113" s="139"/>
      <c r="EEG113" s="143"/>
      <c r="EEH113" s="163"/>
      <c r="EEI113" s="139"/>
      <c r="EEJ113" s="143"/>
      <c r="EEK113" s="163"/>
      <c r="EEL113" s="139"/>
      <c r="EEM113" s="143"/>
      <c r="EEN113" s="163"/>
      <c r="EEO113" s="139"/>
      <c r="EEP113" s="143"/>
      <c r="EEQ113" s="163"/>
      <c r="EER113" s="191"/>
      <c r="EES113" s="164"/>
      <c r="EET113" s="163"/>
      <c r="EEV113" s="165"/>
      <c r="EEX113" s="139"/>
      <c r="EEZ113" s="190"/>
      <c r="EFA113" s="141"/>
      <c r="EFB113" s="139"/>
      <c r="EFC113" s="163"/>
      <c r="EFD113" s="163"/>
      <c r="EFE113" s="139"/>
      <c r="EFF113" s="143"/>
      <c r="EFG113" s="163"/>
      <c r="EFH113" s="139"/>
      <c r="EFI113" s="143"/>
      <c r="EFJ113" s="163"/>
      <c r="EFK113" s="139"/>
      <c r="EFL113" s="143"/>
      <c r="EFM113" s="163"/>
      <c r="EFN113" s="139"/>
      <c r="EFO113" s="143"/>
      <c r="EFP113" s="163"/>
      <c r="EFQ113" s="191"/>
      <c r="EFR113" s="164"/>
      <c r="EFS113" s="163"/>
      <c r="EFU113" s="165"/>
      <c r="EFW113" s="139"/>
      <c r="EFY113" s="190"/>
      <c r="EFZ113" s="141"/>
      <c r="EGA113" s="139"/>
      <c r="EGB113" s="163"/>
      <c r="EGC113" s="163"/>
      <c r="EGD113" s="139"/>
      <c r="EGE113" s="143"/>
      <c r="EGF113" s="163"/>
      <c r="EGG113" s="139"/>
      <c r="EGH113" s="143"/>
      <c r="EGI113" s="163"/>
      <c r="EGJ113" s="139"/>
      <c r="EGK113" s="143"/>
      <c r="EGL113" s="163"/>
      <c r="EGM113" s="139"/>
      <c r="EGN113" s="143"/>
      <c r="EGO113" s="163"/>
      <c r="EGP113" s="191"/>
      <c r="EGQ113" s="164"/>
      <c r="EGR113" s="163"/>
      <c r="EGT113" s="165"/>
      <c r="EGV113" s="139"/>
      <c r="EGX113" s="190"/>
      <c r="EGY113" s="141"/>
      <c r="EGZ113" s="139"/>
      <c r="EHA113" s="163"/>
      <c r="EHB113" s="163"/>
      <c r="EHC113" s="139"/>
      <c r="EHD113" s="143"/>
      <c r="EHE113" s="163"/>
      <c r="EHF113" s="139"/>
      <c r="EHG113" s="143"/>
      <c r="EHH113" s="163"/>
      <c r="EHI113" s="139"/>
      <c r="EHJ113" s="143"/>
      <c r="EHK113" s="163"/>
      <c r="EHL113" s="139"/>
      <c r="EHM113" s="143"/>
      <c r="EHN113" s="163"/>
      <c r="EHO113" s="191"/>
      <c r="EHP113" s="164"/>
      <c r="EHQ113" s="163"/>
      <c r="EHS113" s="165"/>
      <c r="EHU113" s="139"/>
      <c r="EHW113" s="190"/>
      <c r="EHX113" s="141"/>
      <c r="EHY113" s="139"/>
      <c r="EHZ113" s="163"/>
      <c r="EIA113" s="163"/>
      <c r="EIB113" s="139"/>
      <c r="EIC113" s="143"/>
      <c r="EID113" s="163"/>
      <c r="EIE113" s="139"/>
      <c r="EIF113" s="143"/>
      <c r="EIG113" s="163"/>
      <c r="EIH113" s="139"/>
      <c r="EII113" s="143"/>
      <c r="EIJ113" s="163"/>
      <c r="EIK113" s="139"/>
      <c r="EIL113" s="143"/>
      <c r="EIM113" s="163"/>
      <c r="EIN113" s="191"/>
      <c r="EIO113" s="164"/>
      <c r="EIP113" s="163"/>
      <c r="EIR113" s="165"/>
      <c r="EIT113" s="139"/>
      <c r="EIV113" s="190"/>
      <c r="EIW113" s="141"/>
      <c r="EIX113" s="139"/>
      <c r="EIY113" s="163"/>
      <c r="EIZ113" s="163"/>
      <c r="EJA113" s="139"/>
      <c r="EJB113" s="143"/>
      <c r="EJC113" s="163"/>
      <c r="EJD113" s="139"/>
      <c r="EJE113" s="143"/>
      <c r="EJF113" s="163"/>
      <c r="EJG113" s="139"/>
      <c r="EJH113" s="143"/>
      <c r="EJI113" s="163"/>
      <c r="EJJ113" s="139"/>
      <c r="EJK113" s="143"/>
      <c r="EJL113" s="163"/>
      <c r="EJM113" s="191"/>
      <c r="EJN113" s="164"/>
      <c r="EJO113" s="163"/>
      <c r="EJQ113" s="165"/>
      <c r="EJS113" s="139"/>
      <c r="EJU113" s="190"/>
      <c r="EJV113" s="141"/>
      <c r="EJW113" s="139"/>
      <c r="EJX113" s="163"/>
      <c r="EJY113" s="163"/>
      <c r="EJZ113" s="139"/>
      <c r="EKA113" s="143"/>
      <c r="EKB113" s="163"/>
      <c r="EKC113" s="139"/>
      <c r="EKD113" s="143"/>
      <c r="EKE113" s="163"/>
      <c r="EKF113" s="139"/>
      <c r="EKG113" s="143"/>
      <c r="EKH113" s="163"/>
      <c r="EKI113" s="139"/>
      <c r="EKJ113" s="143"/>
      <c r="EKK113" s="163"/>
      <c r="EKL113" s="191"/>
      <c r="EKM113" s="164"/>
      <c r="EKN113" s="163"/>
      <c r="EKP113" s="165"/>
      <c r="EKR113" s="139"/>
      <c r="EKT113" s="190"/>
      <c r="EKU113" s="141"/>
      <c r="EKV113" s="139"/>
      <c r="EKW113" s="163"/>
      <c r="EKX113" s="163"/>
      <c r="EKY113" s="139"/>
      <c r="EKZ113" s="143"/>
      <c r="ELA113" s="163"/>
      <c r="ELB113" s="139"/>
      <c r="ELC113" s="143"/>
      <c r="ELD113" s="163"/>
      <c r="ELE113" s="139"/>
      <c r="ELF113" s="143"/>
      <c r="ELG113" s="163"/>
      <c r="ELH113" s="139"/>
      <c r="ELI113" s="143"/>
      <c r="ELJ113" s="163"/>
      <c r="ELK113" s="191"/>
      <c r="ELL113" s="164"/>
      <c r="ELM113" s="163"/>
      <c r="ELO113" s="165"/>
      <c r="ELQ113" s="139"/>
      <c r="ELS113" s="190"/>
      <c r="ELT113" s="141"/>
      <c r="ELU113" s="139"/>
      <c r="ELV113" s="163"/>
      <c r="ELW113" s="163"/>
      <c r="ELX113" s="139"/>
      <c r="ELY113" s="143"/>
      <c r="ELZ113" s="163"/>
      <c r="EMA113" s="139"/>
      <c r="EMB113" s="143"/>
      <c r="EMC113" s="163"/>
      <c r="EMD113" s="139"/>
      <c r="EME113" s="143"/>
      <c r="EMF113" s="163"/>
      <c r="EMG113" s="139"/>
      <c r="EMH113" s="143"/>
      <c r="EMI113" s="163"/>
      <c r="EMJ113" s="191"/>
      <c r="EMK113" s="164"/>
      <c r="EML113" s="163"/>
      <c r="EMN113" s="165"/>
      <c r="EMP113" s="139"/>
      <c r="EMR113" s="190"/>
      <c r="EMS113" s="141"/>
      <c r="EMT113" s="139"/>
      <c r="EMU113" s="163"/>
      <c r="EMV113" s="163"/>
      <c r="EMW113" s="139"/>
      <c r="EMX113" s="143"/>
      <c r="EMY113" s="163"/>
      <c r="EMZ113" s="139"/>
      <c r="ENA113" s="143"/>
      <c r="ENB113" s="163"/>
      <c r="ENC113" s="139"/>
      <c r="END113" s="143"/>
      <c r="ENE113" s="163"/>
      <c r="ENF113" s="139"/>
      <c r="ENG113" s="143"/>
      <c r="ENH113" s="163"/>
      <c r="ENI113" s="191"/>
      <c r="ENJ113" s="164"/>
      <c r="ENK113" s="163"/>
      <c r="ENM113" s="165"/>
      <c r="ENO113" s="139"/>
      <c r="ENQ113" s="190"/>
      <c r="ENR113" s="141"/>
      <c r="ENS113" s="139"/>
      <c r="ENT113" s="163"/>
      <c r="ENU113" s="163"/>
      <c r="ENV113" s="139"/>
      <c r="ENW113" s="143"/>
      <c r="ENX113" s="163"/>
      <c r="ENY113" s="139"/>
      <c r="ENZ113" s="143"/>
      <c r="EOA113" s="163"/>
      <c r="EOB113" s="139"/>
      <c r="EOC113" s="143"/>
      <c r="EOD113" s="163"/>
      <c r="EOE113" s="139"/>
      <c r="EOF113" s="143"/>
      <c r="EOG113" s="163"/>
      <c r="EOH113" s="191"/>
      <c r="EOI113" s="164"/>
      <c r="EOJ113" s="163"/>
      <c r="EOL113" s="165"/>
      <c r="EON113" s="139"/>
      <c r="EOP113" s="190"/>
      <c r="EOQ113" s="141"/>
      <c r="EOR113" s="139"/>
      <c r="EOS113" s="163"/>
      <c r="EOT113" s="163"/>
      <c r="EOU113" s="139"/>
      <c r="EOV113" s="143"/>
      <c r="EOW113" s="163"/>
      <c r="EOX113" s="139"/>
      <c r="EOY113" s="143"/>
      <c r="EOZ113" s="163"/>
      <c r="EPA113" s="139"/>
      <c r="EPB113" s="143"/>
      <c r="EPC113" s="163"/>
      <c r="EPD113" s="139"/>
      <c r="EPE113" s="143"/>
      <c r="EPF113" s="163"/>
      <c r="EPG113" s="191"/>
      <c r="EPH113" s="164"/>
      <c r="EPI113" s="163"/>
      <c r="EPK113" s="165"/>
      <c r="EPM113" s="139"/>
      <c r="EPO113" s="190"/>
      <c r="EPP113" s="141"/>
      <c r="EPQ113" s="139"/>
      <c r="EPR113" s="163"/>
      <c r="EPS113" s="163"/>
      <c r="EPT113" s="139"/>
      <c r="EPU113" s="143"/>
      <c r="EPV113" s="163"/>
      <c r="EPW113" s="139"/>
      <c r="EPX113" s="143"/>
      <c r="EPY113" s="163"/>
      <c r="EPZ113" s="139"/>
      <c r="EQA113" s="143"/>
      <c r="EQB113" s="163"/>
      <c r="EQC113" s="139"/>
      <c r="EQD113" s="143"/>
      <c r="EQE113" s="163"/>
      <c r="EQF113" s="191"/>
      <c r="EQG113" s="164"/>
      <c r="EQH113" s="163"/>
      <c r="EQJ113" s="165"/>
      <c r="EQL113" s="139"/>
      <c r="EQN113" s="190"/>
      <c r="EQO113" s="141"/>
      <c r="EQP113" s="139"/>
      <c r="EQQ113" s="163"/>
      <c r="EQR113" s="163"/>
      <c r="EQS113" s="139"/>
      <c r="EQT113" s="143"/>
      <c r="EQU113" s="163"/>
      <c r="EQV113" s="139"/>
      <c r="EQW113" s="143"/>
      <c r="EQX113" s="163"/>
      <c r="EQY113" s="139"/>
      <c r="EQZ113" s="143"/>
      <c r="ERA113" s="163"/>
      <c r="ERB113" s="139"/>
      <c r="ERC113" s="143"/>
      <c r="ERD113" s="163"/>
      <c r="ERE113" s="191"/>
      <c r="ERF113" s="164"/>
      <c r="ERG113" s="163"/>
      <c r="ERI113" s="165"/>
      <c r="ERK113" s="139"/>
      <c r="ERM113" s="190"/>
      <c r="ERN113" s="141"/>
      <c r="ERO113" s="139"/>
      <c r="ERP113" s="163"/>
      <c r="ERQ113" s="163"/>
      <c r="ERR113" s="139"/>
      <c r="ERS113" s="143"/>
      <c r="ERT113" s="163"/>
      <c r="ERU113" s="139"/>
      <c r="ERV113" s="143"/>
      <c r="ERW113" s="163"/>
      <c r="ERX113" s="139"/>
      <c r="ERY113" s="143"/>
      <c r="ERZ113" s="163"/>
      <c r="ESA113" s="139"/>
      <c r="ESB113" s="143"/>
      <c r="ESC113" s="163"/>
      <c r="ESD113" s="191"/>
      <c r="ESE113" s="164"/>
      <c r="ESF113" s="163"/>
      <c r="ESH113" s="165"/>
      <c r="ESJ113" s="139"/>
      <c r="ESL113" s="190"/>
      <c r="ESM113" s="141"/>
      <c r="ESN113" s="139"/>
      <c r="ESO113" s="163"/>
      <c r="ESP113" s="163"/>
      <c r="ESQ113" s="139"/>
      <c r="ESR113" s="143"/>
      <c r="ESS113" s="163"/>
      <c r="EST113" s="139"/>
      <c r="ESU113" s="143"/>
      <c r="ESV113" s="163"/>
      <c r="ESW113" s="139"/>
      <c r="ESX113" s="143"/>
      <c r="ESY113" s="163"/>
      <c r="ESZ113" s="139"/>
      <c r="ETA113" s="143"/>
      <c r="ETB113" s="163"/>
      <c r="ETC113" s="191"/>
      <c r="ETD113" s="164"/>
      <c r="ETE113" s="163"/>
      <c r="ETG113" s="165"/>
      <c r="ETI113" s="139"/>
      <c r="ETK113" s="190"/>
      <c r="ETL113" s="141"/>
      <c r="ETM113" s="139"/>
      <c r="ETN113" s="163"/>
      <c r="ETO113" s="163"/>
      <c r="ETP113" s="139"/>
      <c r="ETQ113" s="143"/>
      <c r="ETR113" s="163"/>
      <c r="ETS113" s="139"/>
      <c r="ETT113" s="143"/>
      <c r="ETU113" s="163"/>
      <c r="ETV113" s="139"/>
      <c r="ETW113" s="143"/>
      <c r="ETX113" s="163"/>
      <c r="ETY113" s="139"/>
      <c r="ETZ113" s="143"/>
      <c r="EUA113" s="163"/>
      <c r="EUB113" s="191"/>
      <c r="EUC113" s="164"/>
      <c r="EUD113" s="163"/>
      <c r="EUF113" s="165"/>
      <c r="EUH113" s="139"/>
      <c r="EUJ113" s="190"/>
      <c r="EUK113" s="141"/>
      <c r="EUL113" s="139"/>
      <c r="EUM113" s="163"/>
      <c r="EUN113" s="163"/>
      <c r="EUO113" s="139"/>
      <c r="EUP113" s="143"/>
      <c r="EUQ113" s="163"/>
      <c r="EUR113" s="139"/>
      <c r="EUS113" s="143"/>
      <c r="EUT113" s="163"/>
      <c r="EUU113" s="139"/>
      <c r="EUV113" s="143"/>
      <c r="EUW113" s="163"/>
      <c r="EUX113" s="139"/>
      <c r="EUY113" s="143"/>
      <c r="EUZ113" s="163"/>
      <c r="EVA113" s="191"/>
      <c r="EVB113" s="164"/>
      <c r="EVC113" s="163"/>
      <c r="EVE113" s="165"/>
      <c r="EVG113" s="139"/>
      <c r="EVI113" s="190"/>
      <c r="EVJ113" s="141"/>
      <c r="EVK113" s="139"/>
      <c r="EVL113" s="163"/>
      <c r="EVM113" s="163"/>
      <c r="EVN113" s="139"/>
      <c r="EVO113" s="143"/>
      <c r="EVP113" s="163"/>
      <c r="EVQ113" s="139"/>
      <c r="EVR113" s="143"/>
      <c r="EVS113" s="163"/>
      <c r="EVT113" s="139"/>
      <c r="EVU113" s="143"/>
      <c r="EVV113" s="163"/>
      <c r="EVW113" s="139"/>
      <c r="EVX113" s="143"/>
      <c r="EVY113" s="163"/>
      <c r="EVZ113" s="191"/>
      <c r="EWA113" s="164"/>
      <c r="EWB113" s="163"/>
      <c r="EWD113" s="165"/>
      <c r="EWF113" s="139"/>
      <c r="EWH113" s="190"/>
      <c r="EWI113" s="141"/>
      <c r="EWJ113" s="139"/>
      <c r="EWK113" s="163"/>
      <c r="EWL113" s="163"/>
      <c r="EWM113" s="139"/>
      <c r="EWN113" s="143"/>
      <c r="EWO113" s="163"/>
      <c r="EWP113" s="139"/>
      <c r="EWQ113" s="143"/>
      <c r="EWR113" s="163"/>
      <c r="EWS113" s="139"/>
      <c r="EWT113" s="143"/>
      <c r="EWU113" s="163"/>
      <c r="EWV113" s="139"/>
      <c r="EWW113" s="143"/>
      <c r="EWX113" s="163"/>
      <c r="EWY113" s="191"/>
      <c r="EWZ113" s="164"/>
      <c r="EXA113" s="163"/>
      <c r="EXC113" s="165"/>
      <c r="EXE113" s="139"/>
      <c r="EXG113" s="190"/>
      <c r="EXH113" s="141"/>
      <c r="EXI113" s="139"/>
      <c r="EXJ113" s="163"/>
      <c r="EXK113" s="163"/>
      <c r="EXL113" s="139"/>
      <c r="EXM113" s="143"/>
      <c r="EXN113" s="163"/>
      <c r="EXO113" s="139"/>
      <c r="EXP113" s="143"/>
      <c r="EXQ113" s="163"/>
      <c r="EXR113" s="139"/>
      <c r="EXS113" s="143"/>
      <c r="EXT113" s="163"/>
      <c r="EXU113" s="139"/>
      <c r="EXV113" s="143"/>
      <c r="EXW113" s="163"/>
      <c r="EXX113" s="191"/>
      <c r="EXY113" s="164"/>
      <c r="EXZ113" s="163"/>
      <c r="EYB113" s="165"/>
      <c r="EYD113" s="139"/>
      <c r="EYF113" s="190"/>
      <c r="EYG113" s="141"/>
      <c r="EYH113" s="139"/>
      <c r="EYI113" s="163"/>
      <c r="EYJ113" s="163"/>
      <c r="EYK113" s="139"/>
      <c r="EYL113" s="143"/>
      <c r="EYM113" s="163"/>
      <c r="EYN113" s="139"/>
      <c r="EYO113" s="143"/>
      <c r="EYP113" s="163"/>
      <c r="EYQ113" s="139"/>
      <c r="EYR113" s="143"/>
      <c r="EYS113" s="163"/>
      <c r="EYT113" s="139"/>
      <c r="EYU113" s="143"/>
      <c r="EYV113" s="163"/>
      <c r="EYW113" s="191"/>
      <c r="EYX113" s="164"/>
      <c r="EYY113" s="163"/>
      <c r="EZA113" s="165"/>
      <c r="EZC113" s="139"/>
      <c r="EZE113" s="190"/>
      <c r="EZF113" s="141"/>
      <c r="EZG113" s="139"/>
      <c r="EZH113" s="163"/>
      <c r="EZI113" s="163"/>
      <c r="EZJ113" s="139"/>
      <c r="EZK113" s="143"/>
      <c r="EZL113" s="163"/>
      <c r="EZM113" s="139"/>
      <c r="EZN113" s="143"/>
      <c r="EZO113" s="163"/>
      <c r="EZP113" s="139"/>
      <c r="EZQ113" s="143"/>
      <c r="EZR113" s="163"/>
      <c r="EZS113" s="139"/>
      <c r="EZT113" s="143"/>
      <c r="EZU113" s="163"/>
      <c r="EZV113" s="191"/>
      <c r="EZW113" s="164"/>
      <c r="EZX113" s="163"/>
      <c r="EZZ113" s="165"/>
      <c r="FAB113" s="139"/>
      <c r="FAD113" s="190"/>
      <c r="FAE113" s="141"/>
      <c r="FAF113" s="139"/>
      <c r="FAG113" s="163"/>
      <c r="FAH113" s="163"/>
      <c r="FAI113" s="139"/>
      <c r="FAJ113" s="143"/>
      <c r="FAK113" s="163"/>
      <c r="FAL113" s="139"/>
      <c r="FAM113" s="143"/>
      <c r="FAN113" s="163"/>
      <c r="FAO113" s="139"/>
      <c r="FAP113" s="143"/>
      <c r="FAQ113" s="163"/>
      <c r="FAR113" s="139"/>
      <c r="FAS113" s="143"/>
      <c r="FAT113" s="163"/>
      <c r="FAU113" s="191"/>
      <c r="FAV113" s="164"/>
      <c r="FAW113" s="163"/>
      <c r="FAY113" s="165"/>
      <c r="FBA113" s="139"/>
      <c r="FBC113" s="190"/>
      <c r="FBD113" s="141"/>
      <c r="FBE113" s="139"/>
      <c r="FBF113" s="163"/>
      <c r="FBG113" s="163"/>
      <c r="FBH113" s="139"/>
      <c r="FBI113" s="143"/>
      <c r="FBJ113" s="163"/>
      <c r="FBK113" s="139"/>
      <c r="FBL113" s="143"/>
      <c r="FBM113" s="163"/>
      <c r="FBN113" s="139"/>
      <c r="FBO113" s="143"/>
      <c r="FBP113" s="163"/>
      <c r="FBQ113" s="139"/>
      <c r="FBR113" s="143"/>
      <c r="FBS113" s="163"/>
      <c r="FBT113" s="191"/>
      <c r="FBU113" s="164"/>
      <c r="FBV113" s="163"/>
      <c r="FBX113" s="165"/>
      <c r="FBZ113" s="139"/>
      <c r="FCB113" s="190"/>
      <c r="FCC113" s="141"/>
      <c r="FCD113" s="139"/>
      <c r="FCE113" s="163"/>
      <c r="FCF113" s="163"/>
      <c r="FCG113" s="139"/>
      <c r="FCH113" s="143"/>
      <c r="FCI113" s="163"/>
      <c r="FCJ113" s="139"/>
      <c r="FCK113" s="143"/>
      <c r="FCL113" s="163"/>
      <c r="FCM113" s="139"/>
      <c r="FCN113" s="143"/>
      <c r="FCO113" s="163"/>
      <c r="FCP113" s="139"/>
      <c r="FCQ113" s="143"/>
      <c r="FCR113" s="163"/>
      <c r="FCS113" s="191"/>
      <c r="FCT113" s="164"/>
      <c r="FCU113" s="163"/>
      <c r="FCW113" s="165"/>
      <c r="FCY113" s="139"/>
      <c r="FDA113" s="190"/>
      <c r="FDB113" s="141"/>
      <c r="FDC113" s="139"/>
      <c r="FDD113" s="163"/>
      <c r="FDE113" s="163"/>
      <c r="FDF113" s="139"/>
      <c r="FDG113" s="143"/>
      <c r="FDH113" s="163"/>
      <c r="FDI113" s="139"/>
      <c r="FDJ113" s="143"/>
      <c r="FDK113" s="163"/>
      <c r="FDL113" s="139"/>
      <c r="FDM113" s="143"/>
      <c r="FDN113" s="163"/>
      <c r="FDO113" s="139"/>
      <c r="FDP113" s="143"/>
      <c r="FDQ113" s="163"/>
      <c r="FDR113" s="191"/>
      <c r="FDS113" s="164"/>
      <c r="FDT113" s="163"/>
      <c r="FDV113" s="165"/>
      <c r="FDX113" s="139"/>
      <c r="FDZ113" s="190"/>
      <c r="FEA113" s="141"/>
      <c r="FEB113" s="139"/>
      <c r="FEC113" s="163"/>
      <c r="FED113" s="163"/>
      <c r="FEE113" s="139"/>
      <c r="FEF113" s="143"/>
      <c r="FEG113" s="163"/>
      <c r="FEH113" s="139"/>
      <c r="FEI113" s="143"/>
      <c r="FEJ113" s="163"/>
      <c r="FEK113" s="139"/>
      <c r="FEL113" s="143"/>
      <c r="FEM113" s="163"/>
      <c r="FEN113" s="139"/>
      <c r="FEO113" s="143"/>
      <c r="FEP113" s="163"/>
      <c r="FEQ113" s="191"/>
      <c r="FER113" s="164"/>
      <c r="FES113" s="163"/>
      <c r="FEU113" s="165"/>
      <c r="FEW113" s="139"/>
      <c r="FEY113" s="190"/>
      <c r="FEZ113" s="141"/>
      <c r="FFA113" s="139"/>
      <c r="FFB113" s="163"/>
      <c r="FFC113" s="163"/>
      <c r="FFD113" s="139"/>
      <c r="FFE113" s="143"/>
      <c r="FFF113" s="163"/>
      <c r="FFG113" s="139"/>
      <c r="FFH113" s="143"/>
      <c r="FFI113" s="163"/>
      <c r="FFJ113" s="139"/>
      <c r="FFK113" s="143"/>
      <c r="FFL113" s="163"/>
      <c r="FFM113" s="139"/>
      <c r="FFN113" s="143"/>
      <c r="FFO113" s="163"/>
      <c r="FFP113" s="191"/>
      <c r="FFQ113" s="164"/>
      <c r="FFR113" s="163"/>
      <c r="FFT113" s="165"/>
      <c r="FFV113" s="139"/>
      <c r="FFX113" s="190"/>
      <c r="FFY113" s="141"/>
      <c r="FFZ113" s="139"/>
      <c r="FGA113" s="163"/>
      <c r="FGB113" s="163"/>
      <c r="FGC113" s="139"/>
      <c r="FGD113" s="143"/>
      <c r="FGE113" s="163"/>
      <c r="FGF113" s="139"/>
      <c r="FGG113" s="143"/>
      <c r="FGH113" s="163"/>
      <c r="FGI113" s="139"/>
      <c r="FGJ113" s="143"/>
      <c r="FGK113" s="163"/>
      <c r="FGL113" s="139"/>
      <c r="FGM113" s="143"/>
      <c r="FGN113" s="163"/>
      <c r="FGO113" s="191"/>
      <c r="FGP113" s="164"/>
      <c r="FGQ113" s="163"/>
      <c r="FGS113" s="165"/>
      <c r="FGU113" s="139"/>
      <c r="FGW113" s="190"/>
      <c r="FGX113" s="141"/>
      <c r="FGY113" s="139"/>
      <c r="FGZ113" s="163"/>
      <c r="FHA113" s="163"/>
      <c r="FHB113" s="139"/>
      <c r="FHC113" s="143"/>
      <c r="FHD113" s="163"/>
      <c r="FHE113" s="139"/>
      <c r="FHF113" s="143"/>
      <c r="FHG113" s="163"/>
      <c r="FHH113" s="139"/>
      <c r="FHI113" s="143"/>
      <c r="FHJ113" s="163"/>
      <c r="FHK113" s="139"/>
      <c r="FHL113" s="143"/>
      <c r="FHM113" s="163"/>
      <c r="FHN113" s="191"/>
      <c r="FHO113" s="164"/>
      <c r="FHP113" s="163"/>
      <c r="FHR113" s="165"/>
      <c r="FHT113" s="139"/>
      <c r="FHV113" s="190"/>
      <c r="FHW113" s="141"/>
      <c r="FHX113" s="139"/>
      <c r="FHY113" s="163"/>
      <c r="FHZ113" s="163"/>
      <c r="FIA113" s="139"/>
      <c r="FIB113" s="143"/>
      <c r="FIC113" s="163"/>
      <c r="FID113" s="139"/>
      <c r="FIE113" s="143"/>
      <c r="FIF113" s="163"/>
      <c r="FIG113" s="139"/>
      <c r="FIH113" s="143"/>
      <c r="FII113" s="163"/>
      <c r="FIJ113" s="139"/>
      <c r="FIK113" s="143"/>
      <c r="FIL113" s="163"/>
      <c r="FIM113" s="191"/>
      <c r="FIN113" s="164"/>
      <c r="FIO113" s="163"/>
      <c r="FIQ113" s="165"/>
      <c r="FIS113" s="139"/>
      <c r="FIU113" s="190"/>
      <c r="FIV113" s="141"/>
      <c r="FIW113" s="139"/>
      <c r="FIX113" s="163"/>
      <c r="FIY113" s="163"/>
      <c r="FIZ113" s="139"/>
      <c r="FJA113" s="143"/>
      <c r="FJB113" s="163"/>
      <c r="FJC113" s="139"/>
      <c r="FJD113" s="143"/>
      <c r="FJE113" s="163"/>
      <c r="FJF113" s="139"/>
      <c r="FJG113" s="143"/>
      <c r="FJH113" s="163"/>
      <c r="FJI113" s="139"/>
      <c r="FJJ113" s="143"/>
      <c r="FJK113" s="163"/>
      <c r="FJL113" s="191"/>
      <c r="FJM113" s="164"/>
      <c r="FJN113" s="163"/>
      <c r="FJP113" s="165"/>
      <c r="FJR113" s="139"/>
      <c r="FJT113" s="190"/>
      <c r="FJU113" s="141"/>
      <c r="FJV113" s="139"/>
      <c r="FJW113" s="163"/>
      <c r="FJX113" s="163"/>
      <c r="FJY113" s="139"/>
      <c r="FJZ113" s="143"/>
      <c r="FKA113" s="163"/>
      <c r="FKB113" s="139"/>
      <c r="FKC113" s="143"/>
      <c r="FKD113" s="163"/>
      <c r="FKE113" s="139"/>
      <c r="FKF113" s="143"/>
      <c r="FKG113" s="163"/>
      <c r="FKH113" s="139"/>
      <c r="FKI113" s="143"/>
      <c r="FKJ113" s="163"/>
      <c r="FKK113" s="191"/>
      <c r="FKL113" s="164"/>
      <c r="FKM113" s="163"/>
      <c r="FKO113" s="165"/>
      <c r="FKQ113" s="139"/>
      <c r="FKS113" s="190"/>
      <c r="FKT113" s="141"/>
      <c r="FKU113" s="139"/>
      <c r="FKV113" s="163"/>
      <c r="FKW113" s="163"/>
      <c r="FKX113" s="139"/>
      <c r="FKY113" s="143"/>
      <c r="FKZ113" s="163"/>
      <c r="FLA113" s="139"/>
      <c r="FLB113" s="143"/>
      <c r="FLC113" s="163"/>
      <c r="FLD113" s="139"/>
      <c r="FLE113" s="143"/>
      <c r="FLF113" s="163"/>
      <c r="FLG113" s="139"/>
      <c r="FLH113" s="143"/>
      <c r="FLI113" s="163"/>
      <c r="FLJ113" s="191"/>
      <c r="FLK113" s="164"/>
      <c r="FLL113" s="163"/>
      <c r="FLN113" s="165"/>
      <c r="FLP113" s="139"/>
      <c r="FLR113" s="190"/>
      <c r="FLS113" s="141"/>
      <c r="FLT113" s="139"/>
      <c r="FLU113" s="163"/>
      <c r="FLV113" s="163"/>
      <c r="FLW113" s="139"/>
      <c r="FLX113" s="143"/>
      <c r="FLY113" s="163"/>
      <c r="FLZ113" s="139"/>
      <c r="FMA113" s="143"/>
      <c r="FMB113" s="163"/>
      <c r="FMC113" s="139"/>
      <c r="FMD113" s="143"/>
      <c r="FME113" s="163"/>
      <c r="FMF113" s="139"/>
      <c r="FMG113" s="143"/>
      <c r="FMH113" s="163"/>
      <c r="FMI113" s="191"/>
      <c r="FMJ113" s="164"/>
      <c r="FMK113" s="163"/>
      <c r="FMM113" s="165"/>
      <c r="FMO113" s="139"/>
      <c r="FMQ113" s="190"/>
      <c r="FMR113" s="141"/>
      <c r="FMS113" s="139"/>
      <c r="FMT113" s="163"/>
      <c r="FMU113" s="163"/>
      <c r="FMV113" s="139"/>
      <c r="FMW113" s="143"/>
      <c r="FMX113" s="163"/>
      <c r="FMY113" s="139"/>
      <c r="FMZ113" s="143"/>
      <c r="FNA113" s="163"/>
      <c r="FNB113" s="139"/>
      <c r="FNC113" s="143"/>
      <c r="FND113" s="163"/>
      <c r="FNE113" s="139"/>
      <c r="FNF113" s="143"/>
      <c r="FNG113" s="163"/>
      <c r="FNH113" s="191"/>
      <c r="FNI113" s="164"/>
      <c r="FNJ113" s="163"/>
      <c r="FNL113" s="165"/>
      <c r="FNN113" s="139"/>
      <c r="FNP113" s="190"/>
      <c r="FNQ113" s="141"/>
      <c r="FNR113" s="139"/>
      <c r="FNS113" s="163"/>
      <c r="FNT113" s="163"/>
      <c r="FNU113" s="139"/>
      <c r="FNV113" s="143"/>
      <c r="FNW113" s="163"/>
      <c r="FNX113" s="139"/>
      <c r="FNY113" s="143"/>
      <c r="FNZ113" s="163"/>
      <c r="FOA113" s="139"/>
      <c r="FOB113" s="143"/>
      <c r="FOC113" s="163"/>
      <c r="FOD113" s="139"/>
      <c r="FOE113" s="143"/>
      <c r="FOF113" s="163"/>
      <c r="FOG113" s="191"/>
      <c r="FOH113" s="164"/>
      <c r="FOI113" s="163"/>
      <c r="FOK113" s="165"/>
      <c r="FOM113" s="139"/>
      <c r="FOO113" s="190"/>
      <c r="FOP113" s="141"/>
      <c r="FOQ113" s="139"/>
      <c r="FOR113" s="163"/>
      <c r="FOS113" s="163"/>
      <c r="FOT113" s="139"/>
      <c r="FOU113" s="143"/>
      <c r="FOV113" s="163"/>
      <c r="FOW113" s="139"/>
      <c r="FOX113" s="143"/>
      <c r="FOY113" s="163"/>
      <c r="FOZ113" s="139"/>
      <c r="FPA113" s="143"/>
      <c r="FPB113" s="163"/>
      <c r="FPC113" s="139"/>
      <c r="FPD113" s="143"/>
      <c r="FPE113" s="163"/>
      <c r="FPF113" s="191"/>
      <c r="FPG113" s="164"/>
      <c r="FPH113" s="163"/>
      <c r="FPJ113" s="165"/>
      <c r="FPL113" s="139"/>
      <c r="FPN113" s="190"/>
      <c r="FPO113" s="141"/>
      <c r="FPP113" s="139"/>
      <c r="FPQ113" s="163"/>
      <c r="FPR113" s="163"/>
      <c r="FPS113" s="139"/>
      <c r="FPT113" s="143"/>
      <c r="FPU113" s="163"/>
      <c r="FPV113" s="139"/>
      <c r="FPW113" s="143"/>
      <c r="FPX113" s="163"/>
      <c r="FPY113" s="139"/>
      <c r="FPZ113" s="143"/>
      <c r="FQA113" s="163"/>
      <c r="FQB113" s="139"/>
      <c r="FQC113" s="143"/>
      <c r="FQD113" s="163"/>
      <c r="FQE113" s="191"/>
      <c r="FQF113" s="164"/>
      <c r="FQG113" s="163"/>
      <c r="FQI113" s="165"/>
      <c r="FQK113" s="139"/>
      <c r="FQM113" s="190"/>
      <c r="FQN113" s="141"/>
      <c r="FQO113" s="139"/>
      <c r="FQP113" s="163"/>
      <c r="FQQ113" s="163"/>
      <c r="FQR113" s="139"/>
      <c r="FQS113" s="143"/>
      <c r="FQT113" s="163"/>
      <c r="FQU113" s="139"/>
      <c r="FQV113" s="143"/>
      <c r="FQW113" s="163"/>
      <c r="FQX113" s="139"/>
      <c r="FQY113" s="143"/>
      <c r="FQZ113" s="163"/>
      <c r="FRA113" s="139"/>
      <c r="FRB113" s="143"/>
      <c r="FRC113" s="163"/>
      <c r="FRD113" s="191"/>
      <c r="FRE113" s="164"/>
      <c r="FRF113" s="163"/>
      <c r="FRH113" s="165"/>
      <c r="FRJ113" s="139"/>
      <c r="FRL113" s="190"/>
      <c r="FRM113" s="141"/>
      <c r="FRN113" s="139"/>
      <c r="FRO113" s="163"/>
      <c r="FRP113" s="163"/>
      <c r="FRQ113" s="139"/>
      <c r="FRR113" s="143"/>
      <c r="FRS113" s="163"/>
      <c r="FRT113" s="139"/>
      <c r="FRU113" s="143"/>
      <c r="FRV113" s="163"/>
      <c r="FRW113" s="139"/>
      <c r="FRX113" s="143"/>
      <c r="FRY113" s="163"/>
      <c r="FRZ113" s="139"/>
      <c r="FSA113" s="143"/>
      <c r="FSB113" s="163"/>
      <c r="FSC113" s="191"/>
      <c r="FSD113" s="164"/>
      <c r="FSE113" s="163"/>
      <c r="FSG113" s="165"/>
      <c r="FSI113" s="139"/>
      <c r="FSK113" s="190"/>
      <c r="FSL113" s="141"/>
      <c r="FSM113" s="139"/>
      <c r="FSN113" s="163"/>
      <c r="FSO113" s="163"/>
      <c r="FSP113" s="139"/>
      <c r="FSQ113" s="143"/>
      <c r="FSR113" s="163"/>
      <c r="FSS113" s="139"/>
      <c r="FST113" s="143"/>
      <c r="FSU113" s="163"/>
      <c r="FSV113" s="139"/>
      <c r="FSW113" s="143"/>
      <c r="FSX113" s="163"/>
      <c r="FSY113" s="139"/>
      <c r="FSZ113" s="143"/>
      <c r="FTA113" s="163"/>
      <c r="FTB113" s="191"/>
      <c r="FTC113" s="164"/>
      <c r="FTD113" s="163"/>
      <c r="FTF113" s="165"/>
      <c r="FTH113" s="139"/>
      <c r="FTJ113" s="190"/>
      <c r="FTK113" s="141"/>
      <c r="FTL113" s="139"/>
      <c r="FTM113" s="163"/>
      <c r="FTN113" s="163"/>
      <c r="FTO113" s="139"/>
      <c r="FTP113" s="143"/>
      <c r="FTQ113" s="163"/>
      <c r="FTR113" s="139"/>
      <c r="FTS113" s="143"/>
      <c r="FTT113" s="163"/>
      <c r="FTU113" s="139"/>
      <c r="FTV113" s="143"/>
      <c r="FTW113" s="163"/>
      <c r="FTX113" s="139"/>
      <c r="FTY113" s="143"/>
      <c r="FTZ113" s="163"/>
      <c r="FUA113" s="191"/>
      <c r="FUB113" s="164"/>
      <c r="FUC113" s="163"/>
      <c r="FUE113" s="165"/>
      <c r="FUG113" s="139"/>
      <c r="FUI113" s="190"/>
      <c r="FUJ113" s="141"/>
      <c r="FUK113" s="139"/>
      <c r="FUL113" s="163"/>
      <c r="FUM113" s="163"/>
      <c r="FUN113" s="139"/>
      <c r="FUO113" s="143"/>
      <c r="FUP113" s="163"/>
      <c r="FUQ113" s="139"/>
      <c r="FUR113" s="143"/>
      <c r="FUS113" s="163"/>
      <c r="FUT113" s="139"/>
      <c r="FUU113" s="143"/>
      <c r="FUV113" s="163"/>
      <c r="FUW113" s="139"/>
      <c r="FUX113" s="143"/>
      <c r="FUY113" s="163"/>
      <c r="FUZ113" s="191"/>
      <c r="FVA113" s="164"/>
      <c r="FVB113" s="163"/>
      <c r="FVD113" s="165"/>
      <c r="FVF113" s="139"/>
      <c r="FVH113" s="190"/>
      <c r="FVI113" s="141"/>
      <c r="FVJ113" s="139"/>
      <c r="FVK113" s="163"/>
      <c r="FVL113" s="163"/>
      <c r="FVM113" s="139"/>
      <c r="FVN113" s="143"/>
      <c r="FVO113" s="163"/>
      <c r="FVP113" s="139"/>
      <c r="FVQ113" s="143"/>
      <c r="FVR113" s="163"/>
      <c r="FVS113" s="139"/>
      <c r="FVT113" s="143"/>
      <c r="FVU113" s="163"/>
      <c r="FVV113" s="139"/>
      <c r="FVW113" s="143"/>
      <c r="FVX113" s="163"/>
      <c r="FVY113" s="191"/>
      <c r="FVZ113" s="164"/>
      <c r="FWA113" s="163"/>
      <c r="FWC113" s="165"/>
      <c r="FWE113" s="139"/>
      <c r="FWG113" s="190"/>
      <c r="FWH113" s="141"/>
      <c r="FWI113" s="139"/>
      <c r="FWJ113" s="163"/>
      <c r="FWK113" s="163"/>
      <c r="FWL113" s="139"/>
      <c r="FWM113" s="143"/>
      <c r="FWN113" s="163"/>
      <c r="FWO113" s="139"/>
      <c r="FWP113" s="143"/>
      <c r="FWQ113" s="163"/>
      <c r="FWR113" s="139"/>
      <c r="FWS113" s="143"/>
      <c r="FWT113" s="163"/>
      <c r="FWU113" s="139"/>
      <c r="FWV113" s="143"/>
      <c r="FWW113" s="163"/>
      <c r="FWX113" s="191"/>
      <c r="FWY113" s="164"/>
      <c r="FWZ113" s="163"/>
      <c r="FXB113" s="165"/>
      <c r="FXD113" s="139"/>
      <c r="FXF113" s="190"/>
      <c r="FXG113" s="141"/>
      <c r="FXH113" s="139"/>
      <c r="FXI113" s="163"/>
      <c r="FXJ113" s="163"/>
      <c r="FXK113" s="139"/>
      <c r="FXL113" s="143"/>
      <c r="FXM113" s="163"/>
      <c r="FXN113" s="139"/>
      <c r="FXO113" s="143"/>
      <c r="FXP113" s="163"/>
      <c r="FXQ113" s="139"/>
      <c r="FXR113" s="143"/>
      <c r="FXS113" s="163"/>
      <c r="FXT113" s="139"/>
      <c r="FXU113" s="143"/>
      <c r="FXV113" s="163"/>
      <c r="FXW113" s="191"/>
      <c r="FXX113" s="164"/>
      <c r="FXY113" s="163"/>
      <c r="FYA113" s="165"/>
      <c r="FYC113" s="139"/>
      <c r="FYE113" s="190"/>
      <c r="FYF113" s="141"/>
      <c r="FYG113" s="139"/>
      <c r="FYH113" s="163"/>
      <c r="FYI113" s="163"/>
      <c r="FYJ113" s="139"/>
      <c r="FYK113" s="143"/>
      <c r="FYL113" s="163"/>
      <c r="FYM113" s="139"/>
      <c r="FYN113" s="143"/>
      <c r="FYO113" s="163"/>
      <c r="FYP113" s="139"/>
      <c r="FYQ113" s="143"/>
      <c r="FYR113" s="163"/>
      <c r="FYS113" s="139"/>
      <c r="FYT113" s="143"/>
      <c r="FYU113" s="163"/>
      <c r="FYV113" s="191"/>
      <c r="FYW113" s="164"/>
      <c r="FYX113" s="163"/>
      <c r="FYZ113" s="165"/>
      <c r="FZB113" s="139"/>
      <c r="FZD113" s="190"/>
      <c r="FZE113" s="141"/>
      <c r="FZF113" s="139"/>
      <c r="FZG113" s="163"/>
      <c r="FZH113" s="163"/>
      <c r="FZI113" s="139"/>
      <c r="FZJ113" s="143"/>
      <c r="FZK113" s="163"/>
      <c r="FZL113" s="139"/>
      <c r="FZM113" s="143"/>
      <c r="FZN113" s="163"/>
      <c r="FZO113" s="139"/>
      <c r="FZP113" s="143"/>
      <c r="FZQ113" s="163"/>
      <c r="FZR113" s="139"/>
      <c r="FZS113" s="143"/>
      <c r="FZT113" s="163"/>
      <c r="FZU113" s="191"/>
      <c r="FZV113" s="164"/>
      <c r="FZW113" s="163"/>
      <c r="FZY113" s="165"/>
      <c r="GAA113" s="139"/>
      <c r="GAC113" s="190"/>
      <c r="GAD113" s="141"/>
      <c r="GAE113" s="139"/>
      <c r="GAF113" s="163"/>
      <c r="GAG113" s="163"/>
      <c r="GAH113" s="139"/>
      <c r="GAI113" s="143"/>
      <c r="GAJ113" s="163"/>
      <c r="GAK113" s="139"/>
      <c r="GAL113" s="143"/>
      <c r="GAM113" s="163"/>
      <c r="GAN113" s="139"/>
      <c r="GAO113" s="143"/>
      <c r="GAP113" s="163"/>
      <c r="GAQ113" s="139"/>
      <c r="GAR113" s="143"/>
      <c r="GAS113" s="163"/>
      <c r="GAT113" s="191"/>
      <c r="GAU113" s="164"/>
      <c r="GAV113" s="163"/>
      <c r="GAX113" s="165"/>
      <c r="GAZ113" s="139"/>
      <c r="GBB113" s="190"/>
      <c r="GBC113" s="141"/>
      <c r="GBD113" s="139"/>
      <c r="GBE113" s="163"/>
      <c r="GBF113" s="163"/>
      <c r="GBG113" s="139"/>
      <c r="GBH113" s="143"/>
      <c r="GBI113" s="163"/>
      <c r="GBJ113" s="139"/>
      <c r="GBK113" s="143"/>
      <c r="GBL113" s="163"/>
      <c r="GBM113" s="139"/>
      <c r="GBN113" s="143"/>
      <c r="GBO113" s="163"/>
      <c r="GBP113" s="139"/>
      <c r="GBQ113" s="143"/>
      <c r="GBR113" s="163"/>
      <c r="GBS113" s="191"/>
      <c r="GBT113" s="164"/>
      <c r="GBU113" s="163"/>
      <c r="GBW113" s="165"/>
      <c r="GBY113" s="139"/>
      <c r="GCA113" s="190"/>
      <c r="GCB113" s="141"/>
      <c r="GCC113" s="139"/>
      <c r="GCD113" s="163"/>
      <c r="GCE113" s="163"/>
      <c r="GCF113" s="139"/>
      <c r="GCG113" s="143"/>
      <c r="GCH113" s="163"/>
      <c r="GCI113" s="139"/>
      <c r="GCJ113" s="143"/>
      <c r="GCK113" s="163"/>
      <c r="GCL113" s="139"/>
      <c r="GCM113" s="143"/>
      <c r="GCN113" s="163"/>
      <c r="GCO113" s="139"/>
      <c r="GCP113" s="143"/>
      <c r="GCQ113" s="163"/>
      <c r="GCR113" s="191"/>
      <c r="GCS113" s="164"/>
      <c r="GCT113" s="163"/>
      <c r="GCV113" s="165"/>
      <c r="GCX113" s="139"/>
      <c r="GCZ113" s="190"/>
      <c r="GDA113" s="141"/>
      <c r="GDB113" s="139"/>
      <c r="GDC113" s="163"/>
      <c r="GDD113" s="163"/>
      <c r="GDE113" s="139"/>
      <c r="GDF113" s="143"/>
      <c r="GDG113" s="163"/>
      <c r="GDH113" s="139"/>
      <c r="GDI113" s="143"/>
      <c r="GDJ113" s="163"/>
      <c r="GDK113" s="139"/>
      <c r="GDL113" s="143"/>
      <c r="GDM113" s="163"/>
      <c r="GDN113" s="139"/>
      <c r="GDO113" s="143"/>
      <c r="GDP113" s="163"/>
      <c r="GDQ113" s="191"/>
      <c r="GDR113" s="164"/>
      <c r="GDS113" s="163"/>
      <c r="GDU113" s="165"/>
      <c r="GDW113" s="139"/>
      <c r="GDY113" s="190"/>
      <c r="GDZ113" s="141"/>
      <c r="GEA113" s="139"/>
      <c r="GEB113" s="163"/>
      <c r="GEC113" s="163"/>
      <c r="GED113" s="139"/>
      <c r="GEE113" s="143"/>
      <c r="GEF113" s="163"/>
      <c r="GEG113" s="139"/>
      <c r="GEH113" s="143"/>
      <c r="GEI113" s="163"/>
      <c r="GEJ113" s="139"/>
      <c r="GEK113" s="143"/>
      <c r="GEL113" s="163"/>
      <c r="GEM113" s="139"/>
      <c r="GEN113" s="143"/>
      <c r="GEO113" s="163"/>
      <c r="GEP113" s="191"/>
      <c r="GEQ113" s="164"/>
      <c r="GER113" s="163"/>
      <c r="GET113" s="165"/>
      <c r="GEV113" s="139"/>
      <c r="GEX113" s="190"/>
      <c r="GEY113" s="141"/>
      <c r="GEZ113" s="139"/>
      <c r="GFA113" s="163"/>
      <c r="GFB113" s="163"/>
      <c r="GFC113" s="139"/>
      <c r="GFD113" s="143"/>
      <c r="GFE113" s="163"/>
      <c r="GFF113" s="139"/>
      <c r="GFG113" s="143"/>
      <c r="GFH113" s="163"/>
      <c r="GFI113" s="139"/>
      <c r="GFJ113" s="143"/>
      <c r="GFK113" s="163"/>
      <c r="GFL113" s="139"/>
      <c r="GFM113" s="143"/>
      <c r="GFN113" s="163"/>
      <c r="GFO113" s="191"/>
      <c r="GFP113" s="164"/>
      <c r="GFQ113" s="163"/>
      <c r="GFS113" s="165"/>
      <c r="GFU113" s="139"/>
      <c r="GFW113" s="190"/>
      <c r="GFX113" s="141"/>
      <c r="GFY113" s="139"/>
      <c r="GFZ113" s="163"/>
      <c r="GGA113" s="163"/>
      <c r="GGB113" s="139"/>
      <c r="GGC113" s="143"/>
      <c r="GGD113" s="163"/>
      <c r="GGE113" s="139"/>
      <c r="GGF113" s="143"/>
      <c r="GGG113" s="163"/>
      <c r="GGH113" s="139"/>
      <c r="GGI113" s="143"/>
      <c r="GGJ113" s="163"/>
      <c r="GGK113" s="139"/>
      <c r="GGL113" s="143"/>
      <c r="GGM113" s="163"/>
      <c r="GGN113" s="191"/>
      <c r="GGO113" s="164"/>
      <c r="GGP113" s="163"/>
      <c r="GGR113" s="165"/>
      <c r="GGT113" s="139"/>
      <c r="GGV113" s="190"/>
      <c r="GGW113" s="141"/>
      <c r="GGX113" s="139"/>
      <c r="GGY113" s="163"/>
      <c r="GGZ113" s="163"/>
      <c r="GHA113" s="139"/>
      <c r="GHB113" s="143"/>
      <c r="GHC113" s="163"/>
      <c r="GHD113" s="139"/>
      <c r="GHE113" s="143"/>
      <c r="GHF113" s="163"/>
      <c r="GHG113" s="139"/>
      <c r="GHH113" s="143"/>
      <c r="GHI113" s="163"/>
      <c r="GHJ113" s="139"/>
      <c r="GHK113" s="143"/>
      <c r="GHL113" s="163"/>
      <c r="GHM113" s="191"/>
      <c r="GHN113" s="164"/>
      <c r="GHO113" s="163"/>
      <c r="GHQ113" s="165"/>
      <c r="GHS113" s="139"/>
      <c r="GHU113" s="190"/>
      <c r="GHV113" s="141"/>
      <c r="GHW113" s="139"/>
      <c r="GHX113" s="163"/>
      <c r="GHY113" s="163"/>
      <c r="GHZ113" s="139"/>
      <c r="GIA113" s="143"/>
      <c r="GIB113" s="163"/>
      <c r="GIC113" s="139"/>
      <c r="GID113" s="143"/>
      <c r="GIE113" s="163"/>
      <c r="GIF113" s="139"/>
      <c r="GIG113" s="143"/>
      <c r="GIH113" s="163"/>
      <c r="GII113" s="139"/>
      <c r="GIJ113" s="143"/>
      <c r="GIK113" s="163"/>
      <c r="GIL113" s="191"/>
      <c r="GIM113" s="164"/>
      <c r="GIN113" s="163"/>
      <c r="GIP113" s="165"/>
      <c r="GIR113" s="139"/>
      <c r="GIT113" s="190"/>
      <c r="GIU113" s="141"/>
      <c r="GIV113" s="139"/>
      <c r="GIW113" s="163"/>
      <c r="GIX113" s="163"/>
      <c r="GIY113" s="139"/>
      <c r="GIZ113" s="143"/>
      <c r="GJA113" s="163"/>
      <c r="GJB113" s="139"/>
      <c r="GJC113" s="143"/>
      <c r="GJD113" s="163"/>
      <c r="GJE113" s="139"/>
      <c r="GJF113" s="143"/>
      <c r="GJG113" s="163"/>
      <c r="GJH113" s="139"/>
      <c r="GJI113" s="143"/>
      <c r="GJJ113" s="163"/>
      <c r="GJK113" s="191"/>
      <c r="GJL113" s="164"/>
      <c r="GJM113" s="163"/>
      <c r="GJO113" s="165"/>
      <c r="GJQ113" s="139"/>
      <c r="GJS113" s="190"/>
      <c r="GJT113" s="141"/>
      <c r="GJU113" s="139"/>
      <c r="GJV113" s="163"/>
      <c r="GJW113" s="163"/>
      <c r="GJX113" s="139"/>
      <c r="GJY113" s="143"/>
      <c r="GJZ113" s="163"/>
      <c r="GKA113" s="139"/>
      <c r="GKB113" s="143"/>
      <c r="GKC113" s="163"/>
      <c r="GKD113" s="139"/>
      <c r="GKE113" s="143"/>
      <c r="GKF113" s="163"/>
      <c r="GKG113" s="139"/>
      <c r="GKH113" s="143"/>
      <c r="GKI113" s="163"/>
      <c r="GKJ113" s="191"/>
      <c r="GKK113" s="164"/>
      <c r="GKL113" s="163"/>
      <c r="GKN113" s="165"/>
      <c r="GKP113" s="139"/>
      <c r="GKR113" s="190"/>
      <c r="GKS113" s="141"/>
      <c r="GKT113" s="139"/>
      <c r="GKU113" s="163"/>
      <c r="GKV113" s="163"/>
      <c r="GKW113" s="139"/>
      <c r="GKX113" s="143"/>
      <c r="GKY113" s="163"/>
      <c r="GKZ113" s="139"/>
      <c r="GLA113" s="143"/>
      <c r="GLB113" s="163"/>
      <c r="GLC113" s="139"/>
      <c r="GLD113" s="143"/>
      <c r="GLE113" s="163"/>
      <c r="GLF113" s="139"/>
      <c r="GLG113" s="143"/>
      <c r="GLH113" s="163"/>
      <c r="GLI113" s="191"/>
      <c r="GLJ113" s="164"/>
      <c r="GLK113" s="163"/>
      <c r="GLM113" s="165"/>
      <c r="GLO113" s="139"/>
      <c r="GLQ113" s="190"/>
      <c r="GLR113" s="141"/>
      <c r="GLS113" s="139"/>
      <c r="GLT113" s="163"/>
      <c r="GLU113" s="163"/>
      <c r="GLV113" s="139"/>
      <c r="GLW113" s="143"/>
      <c r="GLX113" s="163"/>
      <c r="GLY113" s="139"/>
      <c r="GLZ113" s="143"/>
      <c r="GMA113" s="163"/>
      <c r="GMB113" s="139"/>
      <c r="GMC113" s="143"/>
      <c r="GMD113" s="163"/>
      <c r="GME113" s="139"/>
      <c r="GMF113" s="143"/>
      <c r="GMG113" s="163"/>
      <c r="GMH113" s="191"/>
      <c r="GMI113" s="164"/>
      <c r="GMJ113" s="163"/>
      <c r="GML113" s="165"/>
      <c r="GMN113" s="139"/>
      <c r="GMP113" s="190"/>
      <c r="GMQ113" s="141"/>
      <c r="GMR113" s="139"/>
      <c r="GMS113" s="163"/>
      <c r="GMT113" s="163"/>
      <c r="GMU113" s="139"/>
      <c r="GMV113" s="143"/>
      <c r="GMW113" s="163"/>
      <c r="GMX113" s="139"/>
      <c r="GMY113" s="143"/>
      <c r="GMZ113" s="163"/>
      <c r="GNA113" s="139"/>
      <c r="GNB113" s="143"/>
      <c r="GNC113" s="163"/>
      <c r="GND113" s="139"/>
      <c r="GNE113" s="143"/>
      <c r="GNF113" s="163"/>
      <c r="GNG113" s="191"/>
      <c r="GNH113" s="164"/>
      <c r="GNI113" s="163"/>
      <c r="GNK113" s="165"/>
      <c r="GNM113" s="139"/>
      <c r="GNO113" s="190"/>
      <c r="GNP113" s="141"/>
      <c r="GNQ113" s="139"/>
      <c r="GNR113" s="163"/>
      <c r="GNS113" s="163"/>
      <c r="GNT113" s="139"/>
      <c r="GNU113" s="143"/>
      <c r="GNV113" s="163"/>
      <c r="GNW113" s="139"/>
      <c r="GNX113" s="143"/>
      <c r="GNY113" s="163"/>
      <c r="GNZ113" s="139"/>
      <c r="GOA113" s="143"/>
      <c r="GOB113" s="163"/>
      <c r="GOC113" s="139"/>
      <c r="GOD113" s="143"/>
      <c r="GOE113" s="163"/>
      <c r="GOF113" s="191"/>
      <c r="GOG113" s="164"/>
      <c r="GOH113" s="163"/>
      <c r="GOJ113" s="165"/>
      <c r="GOL113" s="139"/>
      <c r="GON113" s="190"/>
      <c r="GOO113" s="141"/>
      <c r="GOP113" s="139"/>
      <c r="GOQ113" s="163"/>
      <c r="GOR113" s="163"/>
      <c r="GOS113" s="139"/>
      <c r="GOT113" s="143"/>
      <c r="GOU113" s="163"/>
      <c r="GOV113" s="139"/>
      <c r="GOW113" s="143"/>
      <c r="GOX113" s="163"/>
      <c r="GOY113" s="139"/>
      <c r="GOZ113" s="143"/>
      <c r="GPA113" s="163"/>
      <c r="GPB113" s="139"/>
      <c r="GPC113" s="143"/>
      <c r="GPD113" s="163"/>
      <c r="GPE113" s="191"/>
      <c r="GPF113" s="164"/>
      <c r="GPG113" s="163"/>
      <c r="GPI113" s="165"/>
      <c r="GPK113" s="139"/>
      <c r="GPM113" s="190"/>
      <c r="GPN113" s="141"/>
      <c r="GPO113" s="139"/>
      <c r="GPP113" s="163"/>
      <c r="GPQ113" s="163"/>
      <c r="GPR113" s="139"/>
      <c r="GPS113" s="143"/>
      <c r="GPT113" s="163"/>
      <c r="GPU113" s="139"/>
      <c r="GPV113" s="143"/>
      <c r="GPW113" s="163"/>
      <c r="GPX113" s="139"/>
      <c r="GPY113" s="143"/>
      <c r="GPZ113" s="163"/>
      <c r="GQA113" s="139"/>
      <c r="GQB113" s="143"/>
      <c r="GQC113" s="163"/>
      <c r="GQD113" s="191"/>
      <c r="GQE113" s="164"/>
      <c r="GQF113" s="163"/>
      <c r="GQH113" s="165"/>
      <c r="GQJ113" s="139"/>
      <c r="GQL113" s="190"/>
      <c r="GQM113" s="141"/>
      <c r="GQN113" s="139"/>
      <c r="GQO113" s="163"/>
      <c r="GQP113" s="163"/>
      <c r="GQQ113" s="139"/>
      <c r="GQR113" s="143"/>
      <c r="GQS113" s="163"/>
      <c r="GQT113" s="139"/>
      <c r="GQU113" s="143"/>
      <c r="GQV113" s="163"/>
      <c r="GQW113" s="139"/>
      <c r="GQX113" s="143"/>
      <c r="GQY113" s="163"/>
      <c r="GQZ113" s="139"/>
      <c r="GRA113" s="143"/>
      <c r="GRB113" s="163"/>
      <c r="GRC113" s="191"/>
      <c r="GRD113" s="164"/>
      <c r="GRE113" s="163"/>
      <c r="GRG113" s="165"/>
      <c r="GRI113" s="139"/>
      <c r="GRK113" s="190"/>
      <c r="GRL113" s="141"/>
      <c r="GRM113" s="139"/>
      <c r="GRN113" s="163"/>
      <c r="GRO113" s="163"/>
      <c r="GRP113" s="139"/>
      <c r="GRQ113" s="143"/>
      <c r="GRR113" s="163"/>
      <c r="GRS113" s="139"/>
      <c r="GRT113" s="143"/>
      <c r="GRU113" s="163"/>
      <c r="GRV113" s="139"/>
      <c r="GRW113" s="143"/>
      <c r="GRX113" s="163"/>
      <c r="GRY113" s="139"/>
      <c r="GRZ113" s="143"/>
      <c r="GSA113" s="163"/>
      <c r="GSB113" s="191"/>
      <c r="GSC113" s="164"/>
      <c r="GSD113" s="163"/>
      <c r="GSF113" s="165"/>
      <c r="GSH113" s="139"/>
      <c r="GSJ113" s="190"/>
      <c r="GSK113" s="141"/>
      <c r="GSL113" s="139"/>
      <c r="GSM113" s="163"/>
      <c r="GSN113" s="163"/>
      <c r="GSO113" s="139"/>
      <c r="GSP113" s="143"/>
      <c r="GSQ113" s="163"/>
      <c r="GSR113" s="139"/>
      <c r="GSS113" s="143"/>
      <c r="GST113" s="163"/>
      <c r="GSU113" s="139"/>
      <c r="GSV113" s="143"/>
      <c r="GSW113" s="163"/>
      <c r="GSX113" s="139"/>
      <c r="GSY113" s="143"/>
      <c r="GSZ113" s="163"/>
      <c r="GTA113" s="191"/>
      <c r="GTB113" s="164"/>
      <c r="GTC113" s="163"/>
      <c r="GTE113" s="165"/>
      <c r="GTG113" s="139"/>
      <c r="GTI113" s="190"/>
      <c r="GTJ113" s="141"/>
      <c r="GTK113" s="139"/>
      <c r="GTL113" s="163"/>
      <c r="GTM113" s="163"/>
      <c r="GTN113" s="139"/>
      <c r="GTO113" s="143"/>
      <c r="GTP113" s="163"/>
      <c r="GTQ113" s="139"/>
      <c r="GTR113" s="143"/>
      <c r="GTS113" s="163"/>
      <c r="GTT113" s="139"/>
      <c r="GTU113" s="143"/>
      <c r="GTV113" s="163"/>
      <c r="GTW113" s="139"/>
      <c r="GTX113" s="143"/>
      <c r="GTY113" s="163"/>
      <c r="GTZ113" s="191"/>
      <c r="GUA113" s="164"/>
      <c r="GUB113" s="163"/>
      <c r="GUD113" s="165"/>
      <c r="GUF113" s="139"/>
      <c r="GUH113" s="190"/>
      <c r="GUI113" s="141"/>
      <c r="GUJ113" s="139"/>
      <c r="GUK113" s="163"/>
      <c r="GUL113" s="163"/>
      <c r="GUM113" s="139"/>
      <c r="GUN113" s="143"/>
      <c r="GUO113" s="163"/>
      <c r="GUP113" s="139"/>
      <c r="GUQ113" s="143"/>
      <c r="GUR113" s="163"/>
      <c r="GUS113" s="139"/>
      <c r="GUT113" s="143"/>
      <c r="GUU113" s="163"/>
      <c r="GUV113" s="139"/>
      <c r="GUW113" s="143"/>
      <c r="GUX113" s="163"/>
      <c r="GUY113" s="191"/>
      <c r="GUZ113" s="164"/>
      <c r="GVA113" s="163"/>
      <c r="GVC113" s="165"/>
      <c r="GVE113" s="139"/>
      <c r="GVG113" s="190"/>
      <c r="GVH113" s="141"/>
      <c r="GVI113" s="139"/>
      <c r="GVJ113" s="163"/>
      <c r="GVK113" s="163"/>
      <c r="GVL113" s="139"/>
      <c r="GVM113" s="143"/>
      <c r="GVN113" s="163"/>
      <c r="GVO113" s="139"/>
      <c r="GVP113" s="143"/>
      <c r="GVQ113" s="163"/>
      <c r="GVR113" s="139"/>
      <c r="GVS113" s="143"/>
      <c r="GVT113" s="163"/>
      <c r="GVU113" s="139"/>
      <c r="GVV113" s="143"/>
      <c r="GVW113" s="163"/>
      <c r="GVX113" s="191"/>
      <c r="GVY113" s="164"/>
      <c r="GVZ113" s="163"/>
      <c r="GWB113" s="165"/>
      <c r="GWD113" s="139"/>
      <c r="GWF113" s="190"/>
      <c r="GWG113" s="141"/>
      <c r="GWH113" s="139"/>
      <c r="GWI113" s="163"/>
      <c r="GWJ113" s="163"/>
      <c r="GWK113" s="139"/>
      <c r="GWL113" s="143"/>
      <c r="GWM113" s="163"/>
      <c r="GWN113" s="139"/>
      <c r="GWO113" s="143"/>
      <c r="GWP113" s="163"/>
      <c r="GWQ113" s="139"/>
      <c r="GWR113" s="143"/>
      <c r="GWS113" s="163"/>
      <c r="GWT113" s="139"/>
      <c r="GWU113" s="143"/>
      <c r="GWV113" s="163"/>
      <c r="GWW113" s="191"/>
      <c r="GWX113" s="164"/>
      <c r="GWY113" s="163"/>
      <c r="GXA113" s="165"/>
      <c r="GXC113" s="139"/>
      <c r="GXE113" s="190"/>
      <c r="GXF113" s="141"/>
      <c r="GXG113" s="139"/>
      <c r="GXH113" s="163"/>
      <c r="GXI113" s="163"/>
      <c r="GXJ113" s="139"/>
      <c r="GXK113" s="143"/>
      <c r="GXL113" s="163"/>
      <c r="GXM113" s="139"/>
      <c r="GXN113" s="143"/>
      <c r="GXO113" s="163"/>
      <c r="GXP113" s="139"/>
      <c r="GXQ113" s="143"/>
      <c r="GXR113" s="163"/>
      <c r="GXS113" s="139"/>
      <c r="GXT113" s="143"/>
      <c r="GXU113" s="163"/>
      <c r="GXV113" s="191"/>
      <c r="GXW113" s="164"/>
      <c r="GXX113" s="163"/>
      <c r="GXZ113" s="165"/>
      <c r="GYB113" s="139"/>
      <c r="GYD113" s="190"/>
      <c r="GYE113" s="141"/>
      <c r="GYF113" s="139"/>
      <c r="GYG113" s="163"/>
      <c r="GYH113" s="163"/>
      <c r="GYI113" s="139"/>
      <c r="GYJ113" s="143"/>
      <c r="GYK113" s="163"/>
      <c r="GYL113" s="139"/>
      <c r="GYM113" s="143"/>
      <c r="GYN113" s="163"/>
      <c r="GYO113" s="139"/>
      <c r="GYP113" s="143"/>
      <c r="GYQ113" s="163"/>
      <c r="GYR113" s="139"/>
      <c r="GYS113" s="143"/>
      <c r="GYT113" s="163"/>
      <c r="GYU113" s="191"/>
      <c r="GYV113" s="164"/>
      <c r="GYW113" s="163"/>
      <c r="GYY113" s="165"/>
      <c r="GZA113" s="139"/>
      <c r="GZC113" s="190"/>
      <c r="GZD113" s="141"/>
      <c r="GZE113" s="139"/>
      <c r="GZF113" s="163"/>
      <c r="GZG113" s="163"/>
      <c r="GZH113" s="139"/>
      <c r="GZI113" s="143"/>
      <c r="GZJ113" s="163"/>
      <c r="GZK113" s="139"/>
      <c r="GZL113" s="143"/>
      <c r="GZM113" s="163"/>
      <c r="GZN113" s="139"/>
      <c r="GZO113" s="143"/>
      <c r="GZP113" s="163"/>
      <c r="GZQ113" s="139"/>
      <c r="GZR113" s="143"/>
      <c r="GZS113" s="163"/>
      <c r="GZT113" s="191"/>
      <c r="GZU113" s="164"/>
      <c r="GZV113" s="163"/>
      <c r="GZX113" s="165"/>
      <c r="GZZ113" s="139"/>
      <c r="HAB113" s="190"/>
      <c r="HAC113" s="141"/>
      <c r="HAD113" s="139"/>
      <c r="HAE113" s="163"/>
      <c r="HAF113" s="163"/>
      <c r="HAG113" s="139"/>
      <c r="HAH113" s="143"/>
      <c r="HAI113" s="163"/>
      <c r="HAJ113" s="139"/>
      <c r="HAK113" s="143"/>
      <c r="HAL113" s="163"/>
      <c r="HAM113" s="139"/>
      <c r="HAN113" s="143"/>
      <c r="HAO113" s="163"/>
      <c r="HAP113" s="139"/>
      <c r="HAQ113" s="143"/>
      <c r="HAR113" s="163"/>
      <c r="HAS113" s="191"/>
      <c r="HAT113" s="164"/>
      <c r="HAU113" s="163"/>
      <c r="HAW113" s="165"/>
      <c r="HAY113" s="139"/>
      <c r="HBA113" s="190"/>
      <c r="HBB113" s="141"/>
      <c r="HBC113" s="139"/>
      <c r="HBD113" s="163"/>
      <c r="HBE113" s="163"/>
      <c r="HBF113" s="139"/>
      <c r="HBG113" s="143"/>
      <c r="HBH113" s="163"/>
      <c r="HBI113" s="139"/>
      <c r="HBJ113" s="143"/>
      <c r="HBK113" s="163"/>
      <c r="HBL113" s="139"/>
      <c r="HBM113" s="143"/>
      <c r="HBN113" s="163"/>
      <c r="HBO113" s="139"/>
      <c r="HBP113" s="143"/>
      <c r="HBQ113" s="163"/>
      <c r="HBR113" s="191"/>
      <c r="HBS113" s="164"/>
      <c r="HBT113" s="163"/>
      <c r="HBV113" s="165"/>
      <c r="HBX113" s="139"/>
      <c r="HBZ113" s="190"/>
      <c r="HCA113" s="141"/>
      <c r="HCB113" s="139"/>
      <c r="HCC113" s="163"/>
      <c r="HCD113" s="163"/>
      <c r="HCE113" s="139"/>
      <c r="HCF113" s="143"/>
      <c r="HCG113" s="163"/>
      <c r="HCH113" s="139"/>
      <c r="HCI113" s="143"/>
      <c r="HCJ113" s="163"/>
      <c r="HCK113" s="139"/>
      <c r="HCL113" s="143"/>
      <c r="HCM113" s="163"/>
      <c r="HCN113" s="139"/>
      <c r="HCO113" s="143"/>
      <c r="HCP113" s="163"/>
      <c r="HCQ113" s="191"/>
      <c r="HCR113" s="164"/>
      <c r="HCS113" s="163"/>
      <c r="HCU113" s="165"/>
      <c r="HCW113" s="139"/>
      <c r="HCY113" s="190"/>
      <c r="HCZ113" s="141"/>
      <c r="HDA113" s="139"/>
      <c r="HDB113" s="163"/>
      <c r="HDC113" s="163"/>
      <c r="HDD113" s="139"/>
      <c r="HDE113" s="143"/>
      <c r="HDF113" s="163"/>
      <c r="HDG113" s="139"/>
      <c r="HDH113" s="143"/>
      <c r="HDI113" s="163"/>
      <c r="HDJ113" s="139"/>
      <c r="HDK113" s="143"/>
      <c r="HDL113" s="163"/>
      <c r="HDM113" s="139"/>
      <c r="HDN113" s="143"/>
      <c r="HDO113" s="163"/>
      <c r="HDP113" s="191"/>
      <c r="HDQ113" s="164"/>
      <c r="HDR113" s="163"/>
      <c r="HDT113" s="165"/>
      <c r="HDV113" s="139"/>
      <c r="HDX113" s="190"/>
      <c r="HDY113" s="141"/>
      <c r="HDZ113" s="139"/>
      <c r="HEA113" s="163"/>
      <c r="HEB113" s="163"/>
      <c r="HEC113" s="139"/>
      <c r="HED113" s="143"/>
      <c r="HEE113" s="163"/>
      <c r="HEF113" s="139"/>
      <c r="HEG113" s="143"/>
      <c r="HEH113" s="163"/>
      <c r="HEI113" s="139"/>
      <c r="HEJ113" s="143"/>
      <c r="HEK113" s="163"/>
      <c r="HEL113" s="139"/>
      <c r="HEM113" s="143"/>
      <c r="HEN113" s="163"/>
      <c r="HEO113" s="191"/>
      <c r="HEP113" s="164"/>
      <c r="HEQ113" s="163"/>
      <c r="HES113" s="165"/>
      <c r="HEU113" s="139"/>
      <c r="HEW113" s="190"/>
      <c r="HEX113" s="141"/>
      <c r="HEY113" s="139"/>
      <c r="HEZ113" s="163"/>
      <c r="HFA113" s="163"/>
      <c r="HFB113" s="139"/>
      <c r="HFC113" s="143"/>
      <c r="HFD113" s="163"/>
      <c r="HFE113" s="139"/>
      <c r="HFF113" s="143"/>
      <c r="HFG113" s="163"/>
      <c r="HFH113" s="139"/>
      <c r="HFI113" s="143"/>
      <c r="HFJ113" s="163"/>
      <c r="HFK113" s="139"/>
      <c r="HFL113" s="143"/>
      <c r="HFM113" s="163"/>
      <c r="HFN113" s="191"/>
      <c r="HFO113" s="164"/>
      <c r="HFP113" s="163"/>
      <c r="HFR113" s="165"/>
      <c r="HFT113" s="139"/>
      <c r="HFV113" s="190"/>
      <c r="HFW113" s="141"/>
      <c r="HFX113" s="139"/>
      <c r="HFY113" s="163"/>
      <c r="HFZ113" s="163"/>
      <c r="HGA113" s="139"/>
      <c r="HGB113" s="143"/>
      <c r="HGC113" s="163"/>
      <c r="HGD113" s="139"/>
      <c r="HGE113" s="143"/>
      <c r="HGF113" s="163"/>
      <c r="HGG113" s="139"/>
      <c r="HGH113" s="143"/>
      <c r="HGI113" s="163"/>
      <c r="HGJ113" s="139"/>
      <c r="HGK113" s="143"/>
      <c r="HGL113" s="163"/>
      <c r="HGM113" s="191"/>
      <c r="HGN113" s="164"/>
      <c r="HGO113" s="163"/>
      <c r="HGQ113" s="165"/>
      <c r="HGS113" s="139"/>
      <c r="HGU113" s="190"/>
      <c r="HGV113" s="141"/>
      <c r="HGW113" s="139"/>
      <c r="HGX113" s="163"/>
      <c r="HGY113" s="163"/>
      <c r="HGZ113" s="139"/>
      <c r="HHA113" s="143"/>
      <c r="HHB113" s="163"/>
      <c r="HHC113" s="139"/>
      <c r="HHD113" s="143"/>
      <c r="HHE113" s="163"/>
      <c r="HHF113" s="139"/>
      <c r="HHG113" s="143"/>
      <c r="HHH113" s="163"/>
      <c r="HHI113" s="139"/>
      <c r="HHJ113" s="143"/>
      <c r="HHK113" s="163"/>
      <c r="HHL113" s="191"/>
      <c r="HHM113" s="164"/>
      <c r="HHN113" s="163"/>
      <c r="HHP113" s="165"/>
      <c r="HHR113" s="139"/>
      <c r="HHT113" s="190"/>
      <c r="HHU113" s="141"/>
      <c r="HHV113" s="139"/>
      <c r="HHW113" s="163"/>
      <c r="HHX113" s="163"/>
      <c r="HHY113" s="139"/>
      <c r="HHZ113" s="143"/>
      <c r="HIA113" s="163"/>
      <c r="HIB113" s="139"/>
      <c r="HIC113" s="143"/>
      <c r="HID113" s="163"/>
      <c r="HIE113" s="139"/>
      <c r="HIF113" s="143"/>
      <c r="HIG113" s="163"/>
      <c r="HIH113" s="139"/>
      <c r="HII113" s="143"/>
      <c r="HIJ113" s="163"/>
      <c r="HIK113" s="191"/>
      <c r="HIL113" s="164"/>
      <c r="HIM113" s="163"/>
      <c r="HIO113" s="165"/>
      <c r="HIQ113" s="139"/>
      <c r="HIS113" s="190"/>
      <c r="HIT113" s="141"/>
      <c r="HIU113" s="139"/>
      <c r="HIV113" s="163"/>
      <c r="HIW113" s="163"/>
      <c r="HIX113" s="139"/>
      <c r="HIY113" s="143"/>
      <c r="HIZ113" s="163"/>
      <c r="HJA113" s="139"/>
      <c r="HJB113" s="143"/>
      <c r="HJC113" s="163"/>
      <c r="HJD113" s="139"/>
      <c r="HJE113" s="143"/>
      <c r="HJF113" s="163"/>
      <c r="HJG113" s="139"/>
      <c r="HJH113" s="143"/>
      <c r="HJI113" s="163"/>
      <c r="HJJ113" s="191"/>
      <c r="HJK113" s="164"/>
      <c r="HJL113" s="163"/>
      <c r="HJN113" s="165"/>
      <c r="HJP113" s="139"/>
      <c r="HJR113" s="190"/>
      <c r="HJS113" s="141"/>
      <c r="HJT113" s="139"/>
      <c r="HJU113" s="163"/>
      <c r="HJV113" s="163"/>
      <c r="HJW113" s="139"/>
      <c r="HJX113" s="143"/>
      <c r="HJY113" s="163"/>
      <c r="HJZ113" s="139"/>
      <c r="HKA113" s="143"/>
      <c r="HKB113" s="163"/>
      <c r="HKC113" s="139"/>
      <c r="HKD113" s="143"/>
      <c r="HKE113" s="163"/>
      <c r="HKF113" s="139"/>
      <c r="HKG113" s="143"/>
      <c r="HKH113" s="163"/>
      <c r="HKI113" s="191"/>
      <c r="HKJ113" s="164"/>
      <c r="HKK113" s="163"/>
      <c r="HKM113" s="165"/>
      <c r="HKO113" s="139"/>
      <c r="HKQ113" s="190"/>
      <c r="HKR113" s="141"/>
      <c r="HKS113" s="139"/>
      <c r="HKT113" s="163"/>
      <c r="HKU113" s="163"/>
      <c r="HKV113" s="139"/>
      <c r="HKW113" s="143"/>
      <c r="HKX113" s="163"/>
      <c r="HKY113" s="139"/>
      <c r="HKZ113" s="143"/>
      <c r="HLA113" s="163"/>
      <c r="HLB113" s="139"/>
      <c r="HLC113" s="143"/>
      <c r="HLD113" s="163"/>
      <c r="HLE113" s="139"/>
      <c r="HLF113" s="143"/>
      <c r="HLG113" s="163"/>
      <c r="HLH113" s="191"/>
      <c r="HLI113" s="164"/>
      <c r="HLJ113" s="163"/>
      <c r="HLL113" s="165"/>
      <c r="HLN113" s="139"/>
      <c r="HLP113" s="190"/>
      <c r="HLQ113" s="141"/>
      <c r="HLR113" s="139"/>
      <c r="HLS113" s="163"/>
      <c r="HLT113" s="163"/>
      <c r="HLU113" s="139"/>
      <c r="HLV113" s="143"/>
      <c r="HLW113" s="163"/>
      <c r="HLX113" s="139"/>
      <c r="HLY113" s="143"/>
      <c r="HLZ113" s="163"/>
      <c r="HMA113" s="139"/>
      <c r="HMB113" s="143"/>
      <c r="HMC113" s="163"/>
      <c r="HMD113" s="139"/>
      <c r="HME113" s="143"/>
      <c r="HMF113" s="163"/>
      <c r="HMG113" s="191"/>
      <c r="HMH113" s="164"/>
      <c r="HMI113" s="163"/>
      <c r="HMK113" s="165"/>
      <c r="HMM113" s="139"/>
      <c r="HMO113" s="190"/>
      <c r="HMP113" s="141"/>
      <c r="HMQ113" s="139"/>
      <c r="HMR113" s="163"/>
      <c r="HMS113" s="163"/>
      <c r="HMT113" s="139"/>
      <c r="HMU113" s="143"/>
      <c r="HMV113" s="163"/>
      <c r="HMW113" s="139"/>
      <c r="HMX113" s="143"/>
      <c r="HMY113" s="163"/>
      <c r="HMZ113" s="139"/>
      <c r="HNA113" s="143"/>
      <c r="HNB113" s="163"/>
      <c r="HNC113" s="139"/>
      <c r="HND113" s="143"/>
      <c r="HNE113" s="163"/>
      <c r="HNF113" s="191"/>
      <c r="HNG113" s="164"/>
      <c r="HNH113" s="163"/>
      <c r="HNJ113" s="165"/>
      <c r="HNL113" s="139"/>
      <c r="HNN113" s="190"/>
      <c r="HNO113" s="141"/>
      <c r="HNP113" s="139"/>
      <c r="HNQ113" s="163"/>
      <c r="HNR113" s="163"/>
      <c r="HNS113" s="139"/>
      <c r="HNT113" s="143"/>
      <c r="HNU113" s="163"/>
      <c r="HNV113" s="139"/>
      <c r="HNW113" s="143"/>
      <c r="HNX113" s="163"/>
      <c r="HNY113" s="139"/>
      <c r="HNZ113" s="143"/>
      <c r="HOA113" s="163"/>
      <c r="HOB113" s="139"/>
      <c r="HOC113" s="143"/>
      <c r="HOD113" s="163"/>
      <c r="HOE113" s="191"/>
      <c r="HOF113" s="164"/>
      <c r="HOG113" s="163"/>
      <c r="HOI113" s="165"/>
      <c r="HOK113" s="139"/>
      <c r="HOM113" s="190"/>
      <c r="HON113" s="141"/>
      <c r="HOO113" s="139"/>
      <c r="HOP113" s="163"/>
      <c r="HOQ113" s="163"/>
      <c r="HOR113" s="139"/>
      <c r="HOS113" s="143"/>
      <c r="HOT113" s="163"/>
      <c r="HOU113" s="139"/>
      <c r="HOV113" s="143"/>
      <c r="HOW113" s="163"/>
      <c r="HOX113" s="139"/>
      <c r="HOY113" s="143"/>
      <c r="HOZ113" s="163"/>
      <c r="HPA113" s="139"/>
      <c r="HPB113" s="143"/>
      <c r="HPC113" s="163"/>
      <c r="HPD113" s="191"/>
      <c r="HPE113" s="164"/>
      <c r="HPF113" s="163"/>
      <c r="HPH113" s="165"/>
      <c r="HPJ113" s="139"/>
      <c r="HPL113" s="190"/>
      <c r="HPM113" s="141"/>
      <c r="HPN113" s="139"/>
      <c r="HPO113" s="163"/>
      <c r="HPP113" s="163"/>
      <c r="HPQ113" s="139"/>
      <c r="HPR113" s="143"/>
      <c r="HPS113" s="163"/>
      <c r="HPT113" s="139"/>
      <c r="HPU113" s="143"/>
      <c r="HPV113" s="163"/>
      <c r="HPW113" s="139"/>
      <c r="HPX113" s="143"/>
      <c r="HPY113" s="163"/>
      <c r="HPZ113" s="139"/>
      <c r="HQA113" s="143"/>
      <c r="HQB113" s="163"/>
      <c r="HQC113" s="191"/>
      <c r="HQD113" s="164"/>
      <c r="HQE113" s="163"/>
      <c r="HQG113" s="165"/>
      <c r="HQI113" s="139"/>
      <c r="HQK113" s="190"/>
      <c r="HQL113" s="141"/>
      <c r="HQM113" s="139"/>
      <c r="HQN113" s="163"/>
      <c r="HQO113" s="163"/>
      <c r="HQP113" s="139"/>
      <c r="HQQ113" s="143"/>
      <c r="HQR113" s="163"/>
      <c r="HQS113" s="139"/>
      <c r="HQT113" s="143"/>
      <c r="HQU113" s="163"/>
      <c r="HQV113" s="139"/>
      <c r="HQW113" s="143"/>
      <c r="HQX113" s="163"/>
      <c r="HQY113" s="139"/>
      <c r="HQZ113" s="143"/>
      <c r="HRA113" s="163"/>
      <c r="HRB113" s="191"/>
      <c r="HRC113" s="164"/>
      <c r="HRD113" s="163"/>
      <c r="HRF113" s="165"/>
      <c r="HRH113" s="139"/>
      <c r="HRJ113" s="190"/>
      <c r="HRK113" s="141"/>
      <c r="HRL113" s="139"/>
      <c r="HRM113" s="163"/>
      <c r="HRN113" s="163"/>
      <c r="HRO113" s="139"/>
      <c r="HRP113" s="143"/>
      <c r="HRQ113" s="163"/>
      <c r="HRR113" s="139"/>
      <c r="HRS113" s="143"/>
      <c r="HRT113" s="163"/>
      <c r="HRU113" s="139"/>
      <c r="HRV113" s="143"/>
      <c r="HRW113" s="163"/>
      <c r="HRX113" s="139"/>
      <c r="HRY113" s="143"/>
      <c r="HRZ113" s="163"/>
      <c r="HSA113" s="191"/>
      <c r="HSB113" s="164"/>
      <c r="HSC113" s="163"/>
      <c r="HSE113" s="165"/>
      <c r="HSG113" s="139"/>
      <c r="HSI113" s="190"/>
      <c r="HSJ113" s="141"/>
      <c r="HSK113" s="139"/>
      <c r="HSL113" s="163"/>
      <c r="HSM113" s="163"/>
      <c r="HSN113" s="139"/>
      <c r="HSO113" s="143"/>
      <c r="HSP113" s="163"/>
      <c r="HSQ113" s="139"/>
      <c r="HSR113" s="143"/>
      <c r="HSS113" s="163"/>
      <c r="HST113" s="139"/>
      <c r="HSU113" s="143"/>
      <c r="HSV113" s="163"/>
      <c r="HSW113" s="139"/>
      <c r="HSX113" s="143"/>
      <c r="HSY113" s="163"/>
      <c r="HSZ113" s="191"/>
      <c r="HTA113" s="164"/>
      <c r="HTB113" s="163"/>
      <c r="HTD113" s="165"/>
      <c r="HTF113" s="139"/>
      <c r="HTH113" s="190"/>
      <c r="HTI113" s="141"/>
      <c r="HTJ113" s="139"/>
      <c r="HTK113" s="163"/>
      <c r="HTL113" s="163"/>
      <c r="HTM113" s="139"/>
      <c r="HTN113" s="143"/>
      <c r="HTO113" s="163"/>
      <c r="HTP113" s="139"/>
      <c r="HTQ113" s="143"/>
      <c r="HTR113" s="163"/>
      <c r="HTS113" s="139"/>
      <c r="HTT113" s="143"/>
      <c r="HTU113" s="163"/>
      <c r="HTV113" s="139"/>
      <c r="HTW113" s="143"/>
      <c r="HTX113" s="163"/>
      <c r="HTY113" s="191"/>
      <c r="HTZ113" s="164"/>
      <c r="HUA113" s="163"/>
      <c r="HUC113" s="165"/>
      <c r="HUE113" s="139"/>
      <c r="HUG113" s="190"/>
      <c r="HUH113" s="141"/>
      <c r="HUI113" s="139"/>
      <c r="HUJ113" s="163"/>
      <c r="HUK113" s="163"/>
      <c r="HUL113" s="139"/>
      <c r="HUM113" s="143"/>
      <c r="HUN113" s="163"/>
      <c r="HUO113" s="139"/>
      <c r="HUP113" s="143"/>
      <c r="HUQ113" s="163"/>
      <c r="HUR113" s="139"/>
      <c r="HUS113" s="143"/>
      <c r="HUT113" s="163"/>
      <c r="HUU113" s="139"/>
      <c r="HUV113" s="143"/>
      <c r="HUW113" s="163"/>
      <c r="HUX113" s="191"/>
      <c r="HUY113" s="164"/>
      <c r="HUZ113" s="163"/>
      <c r="HVB113" s="165"/>
      <c r="HVD113" s="139"/>
      <c r="HVF113" s="190"/>
      <c r="HVG113" s="141"/>
      <c r="HVH113" s="139"/>
      <c r="HVI113" s="163"/>
      <c r="HVJ113" s="163"/>
      <c r="HVK113" s="139"/>
      <c r="HVL113" s="143"/>
      <c r="HVM113" s="163"/>
      <c r="HVN113" s="139"/>
      <c r="HVO113" s="143"/>
      <c r="HVP113" s="163"/>
      <c r="HVQ113" s="139"/>
      <c r="HVR113" s="143"/>
      <c r="HVS113" s="163"/>
      <c r="HVT113" s="139"/>
      <c r="HVU113" s="143"/>
      <c r="HVV113" s="163"/>
      <c r="HVW113" s="191"/>
      <c r="HVX113" s="164"/>
      <c r="HVY113" s="163"/>
      <c r="HWA113" s="165"/>
      <c r="HWC113" s="139"/>
      <c r="HWE113" s="190"/>
      <c r="HWF113" s="141"/>
      <c r="HWG113" s="139"/>
      <c r="HWH113" s="163"/>
      <c r="HWI113" s="163"/>
      <c r="HWJ113" s="139"/>
      <c r="HWK113" s="143"/>
      <c r="HWL113" s="163"/>
      <c r="HWM113" s="139"/>
      <c r="HWN113" s="143"/>
      <c r="HWO113" s="163"/>
      <c r="HWP113" s="139"/>
      <c r="HWQ113" s="143"/>
      <c r="HWR113" s="163"/>
      <c r="HWS113" s="139"/>
      <c r="HWT113" s="143"/>
      <c r="HWU113" s="163"/>
      <c r="HWV113" s="191"/>
      <c r="HWW113" s="164"/>
      <c r="HWX113" s="163"/>
      <c r="HWZ113" s="165"/>
      <c r="HXB113" s="139"/>
      <c r="HXD113" s="190"/>
      <c r="HXE113" s="141"/>
      <c r="HXF113" s="139"/>
      <c r="HXG113" s="163"/>
      <c r="HXH113" s="163"/>
      <c r="HXI113" s="139"/>
      <c r="HXJ113" s="143"/>
      <c r="HXK113" s="163"/>
      <c r="HXL113" s="139"/>
      <c r="HXM113" s="143"/>
      <c r="HXN113" s="163"/>
      <c r="HXO113" s="139"/>
      <c r="HXP113" s="143"/>
      <c r="HXQ113" s="163"/>
      <c r="HXR113" s="139"/>
      <c r="HXS113" s="143"/>
      <c r="HXT113" s="163"/>
      <c r="HXU113" s="191"/>
      <c r="HXV113" s="164"/>
      <c r="HXW113" s="163"/>
      <c r="HXY113" s="165"/>
      <c r="HYA113" s="139"/>
      <c r="HYC113" s="190"/>
      <c r="HYD113" s="141"/>
      <c r="HYE113" s="139"/>
      <c r="HYF113" s="163"/>
      <c r="HYG113" s="163"/>
      <c r="HYH113" s="139"/>
      <c r="HYI113" s="143"/>
      <c r="HYJ113" s="163"/>
      <c r="HYK113" s="139"/>
      <c r="HYL113" s="143"/>
      <c r="HYM113" s="163"/>
      <c r="HYN113" s="139"/>
      <c r="HYO113" s="143"/>
      <c r="HYP113" s="163"/>
      <c r="HYQ113" s="139"/>
      <c r="HYR113" s="143"/>
      <c r="HYS113" s="163"/>
      <c r="HYT113" s="191"/>
      <c r="HYU113" s="164"/>
      <c r="HYV113" s="163"/>
      <c r="HYX113" s="165"/>
      <c r="HYZ113" s="139"/>
      <c r="HZB113" s="190"/>
      <c r="HZC113" s="141"/>
      <c r="HZD113" s="139"/>
      <c r="HZE113" s="163"/>
      <c r="HZF113" s="163"/>
      <c r="HZG113" s="139"/>
      <c r="HZH113" s="143"/>
      <c r="HZI113" s="163"/>
      <c r="HZJ113" s="139"/>
      <c r="HZK113" s="143"/>
      <c r="HZL113" s="163"/>
      <c r="HZM113" s="139"/>
      <c r="HZN113" s="143"/>
      <c r="HZO113" s="163"/>
      <c r="HZP113" s="139"/>
      <c r="HZQ113" s="143"/>
      <c r="HZR113" s="163"/>
      <c r="HZS113" s="191"/>
      <c r="HZT113" s="164"/>
      <c r="HZU113" s="163"/>
      <c r="HZW113" s="165"/>
      <c r="HZY113" s="139"/>
      <c r="IAA113" s="190"/>
      <c r="IAB113" s="141"/>
      <c r="IAC113" s="139"/>
      <c r="IAD113" s="163"/>
      <c r="IAE113" s="163"/>
      <c r="IAF113" s="139"/>
      <c r="IAG113" s="143"/>
      <c r="IAH113" s="163"/>
      <c r="IAI113" s="139"/>
      <c r="IAJ113" s="143"/>
      <c r="IAK113" s="163"/>
      <c r="IAL113" s="139"/>
      <c r="IAM113" s="143"/>
      <c r="IAN113" s="163"/>
      <c r="IAO113" s="139"/>
      <c r="IAP113" s="143"/>
      <c r="IAQ113" s="163"/>
      <c r="IAR113" s="191"/>
      <c r="IAS113" s="164"/>
      <c r="IAT113" s="163"/>
      <c r="IAV113" s="165"/>
      <c r="IAX113" s="139"/>
      <c r="IAZ113" s="190"/>
      <c r="IBA113" s="141"/>
      <c r="IBB113" s="139"/>
      <c r="IBC113" s="163"/>
      <c r="IBD113" s="163"/>
      <c r="IBE113" s="139"/>
      <c r="IBF113" s="143"/>
      <c r="IBG113" s="163"/>
      <c r="IBH113" s="139"/>
      <c r="IBI113" s="143"/>
      <c r="IBJ113" s="163"/>
      <c r="IBK113" s="139"/>
      <c r="IBL113" s="143"/>
      <c r="IBM113" s="163"/>
      <c r="IBN113" s="139"/>
      <c r="IBO113" s="143"/>
      <c r="IBP113" s="163"/>
      <c r="IBQ113" s="191"/>
      <c r="IBR113" s="164"/>
      <c r="IBS113" s="163"/>
      <c r="IBU113" s="165"/>
      <c r="IBW113" s="139"/>
      <c r="IBY113" s="190"/>
      <c r="IBZ113" s="141"/>
      <c r="ICA113" s="139"/>
      <c r="ICB113" s="163"/>
      <c r="ICC113" s="163"/>
      <c r="ICD113" s="139"/>
      <c r="ICE113" s="143"/>
      <c r="ICF113" s="163"/>
      <c r="ICG113" s="139"/>
      <c r="ICH113" s="143"/>
      <c r="ICI113" s="163"/>
      <c r="ICJ113" s="139"/>
      <c r="ICK113" s="143"/>
      <c r="ICL113" s="163"/>
      <c r="ICM113" s="139"/>
      <c r="ICN113" s="143"/>
      <c r="ICO113" s="163"/>
      <c r="ICP113" s="191"/>
      <c r="ICQ113" s="164"/>
      <c r="ICR113" s="163"/>
      <c r="ICT113" s="165"/>
      <c r="ICV113" s="139"/>
      <c r="ICX113" s="190"/>
      <c r="ICY113" s="141"/>
      <c r="ICZ113" s="139"/>
      <c r="IDA113" s="163"/>
      <c r="IDB113" s="163"/>
      <c r="IDC113" s="139"/>
      <c r="IDD113" s="143"/>
      <c r="IDE113" s="163"/>
      <c r="IDF113" s="139"/>
      <c r="IDG113" s="143"/>
      <c r="IDH113" s="163"/>
      <c r="IDI113" s="139"/>
      <c r="IDJ113" s="143"/>
      <c r="IDK113" s="163"/>
      <c r="IDL113" s="139"/>
      <c r="IDM113" s="143"/>
      <c r="IDN113" s="163"/>
      <c r="IDO113" s="191"/>
      <c r="IDP113" s="164"/>
      <c r="IDQ113" s="163"/>
      <c r="IDS113" s="165"/>
      <c r="IDU113" s="139"/>
      <c r="IDW113" s="190"/>
      <c r="IDX113" s="141"/>
      <c r="IDY113" s="139"/>
      <c r="IDZ113" s="163"/>
      <c r="IEA113" s="163"/>
      <c r="IEB113" s="139"/>
      <c r="IEC113" s="143"/>
      <c r="IED113" s="163"/>
      <c r="IEE113" s="139"/>
      <c r="IEF113" s="143"/>
      <c r="IEG113" s="163"/>
      <c r="IEH113" s="139"/>
      <c r="IEI113" s="143"/>
      <c r="IEJ113" s="163"/>
      <c r="IEK113" s="139"/>
      <c r="IEL113" s="143"/>
      <c r="IEM113" s="163"/>
      <c r="IEN113" s="191"/>
      <c r="IEO113" s="164"/>
      <c r="IEP113" s="163"/>
      <c r="IER113" s="165"/>
      <c r="IET113" s="139"/>
      <c r="IEV113" s="190"/>
      <c r="IEW113" s="141"/>
      <c r="IEX113" s="139"/>
      <c r="IEY113" s="163"/>
      <c r="IEZ113" s="163"/>
      <c r="IFA113" s="139"/>
      <c r="IFB113" s="143"/>
      <c r="IFC113" s="163"/>
      <c r="IFD113" s="139"/>
      <c r="IFE113" s="143"/>
      <c r="IFF113" s="163"/>
      <c r="IFG113" s="139"/>
      <c r="IFH113" s="143"/>
      <c r="IFI113" s="163"/>
      <c r="IFJ113" s="139"/>
      <c r="IFK113" s="143"/>
      <c r="IFL113" s="163"/>
      <c r="IFM113" s="191"/>
      <c r="IFN113" s="164"/>
      <c r="IFO113" s="163"/>
      <c r="IFQ113" s="165"/>
      <c r="IFS113" s="139"/>
      <c r="IFU113" s="190"/>
      <c r="IFV113" s="141"/>
      <c r="IFW113" s="139"/>
      <c r="IFX113" s="163"/>
      <c r="IFY113" s="163"/>
      <c r="IFZ113" s="139"/>
      <c r="IGA113" s="143"/>
      <c r="IGB113" s="163"/>
      <c r="IGC113" s="139"/>
      <c r="IGD113" s="143"/>
      <c r="IGE113" s="163"/>
      <c r="IGF113" s="139"/>
      <c r="IGG113" s="143"/>
      <c r="IGH113" s="163"/>
      <c r="IGI113" s="139"/>
      <c r="IGJ113" s="143"/>
      <c r="IGK113" s="163"/>
      <c r="IGL113" s="191"/>
      <c r="IGM113" s="164"/>
      <c r="IGN113" s="163"/>
      <c r="IGP113" s="165"/>
      <c r="IGR113" s="139"/>
      <c r="IGT113" s="190"/>
      <c r="IGU113" s="141"/>
      <c r="IGV113" s="139"/>
      <c r="IGW113" s="163"/>
      <c r="IGX113" s="163"/>
      <c r="IGY113" s="139"/>
      <c r="IGZ113" s="143"/>
      <c r="IHA113" s="163"/>
      <c r="IHB113" s="139"/>
      <c r="IHC113" s="143"/>
      <c r="IHD113" s="163"/>
      <c r="IHE113" s="139"/>
      <c r="IHF113" s="143"/>
      <c r="IHG113" s="163"/>
      <c r="IHH113" s="139"/>
      <c r="IHI113" s="143"/>
      <c r="IHJ113" s="163"/>
      <c r="IHK113" s="191"/>
      <c r="IHL113" s="164"/>
      <c r="IHM113" s="163"/>
      <c r="IHO113" s="165"/>
      <c r="IHQ113" s="139"/>
      <c r="IHS113" s="190"/>
      <c r="IHT113" s="141"/>
      <c r="IHU113" s="139"/>
      <c r="IHV113" s="163"/>
      <c r="IHW113" s="163"/>
      <c r="IHX113" s="139"/>
      <c r="IHY113" s="143"/>
      <c r="IHZ113" s="163"/>
      <c r="IIA113" s="139"/>
      <c r="IIB113" s="143"/>
      <c r="IIC113" s="163"/>
      <c r="IID113" s="139"/>
      <c r="IIE113" s="143"/>
      <c r="IIF113" s="163"/>
      <c r="IIG113" s="139"/>
      <c r="IIH113" s="143"/>
      <c r="III113" s="163"/>
      <c r="IIJ113" s="191"/>
      <c r="IIK113" s="164"/>
      <c r="IIL113" s="163"/>
      <c r="IIN113" s="165"/>
      <c r="IIP113" s="139"/>
      <c r="IIR113" s="190"/>
      <c r="IIS113" s="141"/>
      <c r="IIT113" s="139"/>
      <c r="IIU113" s="163"/>
      <c r="IIV113" s="163"/>
      <c r="IIW113" s="139"/>
      <c r="IIX113" s="143"/>
      <c r="IIY113" s="163"/>
      <c r="IIZ113" s="139"/>
      <c r="IJA113" s="143"/>
      <c r="IJB113" s="163"/>
      <c r="IJC113" s="139"/>
      <c r="IJD113" s="143"/>
      <c r="IJE113" s="163"/>
      <c r="IJF113" s="139"/>
      <c r="IJG113" s="143"/>
      <c r="IJH113" s="163"/>
      <c r="IJI113" s="191"/>
      <c r="IJJ113" s="164"/>
      <c r="IJK113" s="163"/>
      <c r="IJM113" s="165"/>
      <c r="IJO113" s="139"/>
      <c r="IJQ113" s="190"/>
      <c r="IJR113" s="141"/>
      <c r="IJS113" s="139"/>
      <c r="IJT113" s="163"/>
      <c r="IJU113" s="163"/>
      <c r="IJV113" s="139"/>
      <c r="IJW113" s="143"/>
      <c r="IJX113" s="163"/>
      <c r="IJY113" s="139"/>
      <c r="IJZ113" s="143"/>
      <c r="IKA113" s="163"/>
      <c r="IKB113" s="139"/>
      <c r="IKC113" s="143"/>
      <c r="IKD113" s="163"/>
      <c r="IKE113" s="139"/>
      <c r="IKF113" s="143"/>
      <c r="IKG113" s="163"/>
      <c r="IKH113" s="191"/>
      <c r="IKI113" s="164"/>
      <c r="IKJ113" s="163"/>
      <c r="IKL113" s="165"/>
      <c r="IKN113" s="139"/>
      <c r="IKP113" s="190"/>
      <c r="IKQ113" s="141"/>
      <c r="IKR113" s="139"/>
      <c r="IKS113" s="163"/>
      <c r="IKT113" s="163"/>
      <c r="IKU113" s="139"/>
      <c r="IKV113" s="143"/>
      <c r="IKW113" s="163"/>
      <c r="IKX113" s="139"/>
      <c r="IKY113" s="143"/>
      <c r="IKZ113" s="163"/>
      <c r="ILA113" s="139"/>
      <c r="ILB113" s="143"/>
      <c r="ILC113" s="163"/>
      <c r="ILD113" s="139"/>
      <c r="ILE113" s="143"/>
      <c r="ILF113" s="163"/>
      <c r="ILG113" s="191"/>
      <c r="ILH113" s="164"/>
      <c r="ILI113" s="163"/>
      <c r="ILK113" s="165"/>
      <c r="ILM113" s="139"/>
      <c r="ILO113" s="190"/>
      <c r="ILP113" s="141"/>
      <c r="ILQ113" s="139"/>
      <c r="ILR113" s="163"/>
      <c r="ILS113" s="163"/>
      <c r="ILT113" s="139"/>
      <c r="ILU113" s="143"/>
      <c r="ILV113" s="163"/>
      <c r="ILW113" s="139"/>
      <c r="ILX113" s="143"/>
      <c r="ILY113" s="163"/>
      <c r="ILZ113" s="139"/>
      <c r="IMA113" s="143"/>
      <c r="IMB113" s="163"/>
      <c r="IMC113" s="139"/>
      <c r="IMD113" s="143"/>
      <c r="IME113" s="163"/>
      <c r="IMF113" s="191"/>
      <c r="IMG113" s="164"/>
      <c r="IMH113" s="163"/>
      <c r="IMJ113" s="165"/>
      <c r="IML113" s="139"/>
      <c r="IMN113" s="190"/>
      <c r="IMO113" s="141"/>
      <c r="IMP113" s="139"/>
      <c r="IMQ113" s="163"/>
      <c r="IMR113" s="163"/>
      <c r="IMS113" s="139"/>
      <c r="IMT113" s="143"/>
      <c r="IMU113" s="163"/>
      <c r="IMV113" s="139"/>
      <c r="IMW113" s="143"/>
      <c r="IMX113" s="163"/>
      <c r="IMY113" s="139"/>
      <c r="IMZ113" s="143"/>
      <c r="INA113" s="163"/>
      <c r="INB113" s="139"/>
      <c r="INC113" s="143"/>
      <c r="IND113" s="163"/>
      <c r="INE113" s="191"/>
      <c r="INF113" s="164"/>
      <c r="ING113" s="163"/>
      <c r="INI113" s="165"/>
      <c r="INK113" s="139"/>
      <c r="INM113" s="190"/>
      <c r="INN113" s="141"/>
      <c r="INO113" s="139"/>
      <c r="INP113" s="163"/>
      <c r="INQ113" s="163"/>
      <c r="INR113" s="139"/>
      <c r="INS113" s="143"/>
      <c r="INT113" s="163"/>
      <c r="INU113" s="139"/>
      <c r="INV113" s="143"/>
      <c r="INW113" s="163"/>
      <c r="INX113" s="139"/>
      <c r="INY113" s="143"/>
      <c r="INZ113" s="163"/>
      <c r="IOA113" s="139"/>
      <c r="IOB113" s="143"/>
      <c r="IOC113" s="163"/>
      <c r="IOD113" s="191"/>
      <c r="IOE113" s="164"/>
      <c r="IOF113" s="163"/>
      <c r="IOH113" s="165"/>
      <c r="IOJ113" s="139"/>
      <c r="IOL113" s="190"/>
      <c r="IOM113" s="141"/>
      <c r="ION113" s="139"/>
      <c r="IOO113" s="163"/>
      <c r="IOP113" s="163"/>
      <c r="IOQ113" s="139"/>
      <c r="IOR113" s="143"/>
      <c r="IOS113" s="163"/>
      <c r="IOT113" s="139"/>
      <c r="IOU113" s="143"/>
      <c r="IOV113" s="163"/>
      <c r="IOW113" s="139"/>
      <c r="IOX113" s="143"/>
      <c r="IOY113" s="163"/>
      <c r="IOZ113" s="139"/>
      <c r="IPA113" s="143"/>
      <c r="IPB113" s="163"/>
      <c r="IPC113" s="191"/>
      <c r="IPD113" s="164"/>
      <c r="IPE113" s="163"/>
      <c r="IPG113" s="165"/>
      <c r="IPI113" s="139"/>
      <c r="IPK113" s="190"/>
      <c r="IPL113" s="141"/>
      <c r="IPM113" s="139"/>
      <c r="IPN113" s="163"/>
      <c r="IPO113" s="163"/>
      <c r="IPP113" s="139"/>
      <c r="IPQ113" s="143"/>
      <c r="IPR113" s="163"/>
      <c r="IPS113" s="139"/>
      <c r="IPT113" s="143"/>
      <c r="IPU113" s="163"/>
      <c r="IPV113" s="139"/>
      <c r="IPW113" s="143"/>
      <c r="IPX113" s="163"/>
      <c r="IPY113" s="139"/>
      <c r="IPZ113" s="143"/>
      <c r="IQA113" s="163"/>
      <c r="IQB113" s="191"/>
      <c r="IQC113" s="164"/>
      <c r="IQD113" s="163"/>
      <c r="IQF113" s="165"/>
      <c r="IQH113" s="139"/>
      <c r="IQJ113" s="190"/>
      <c r="IQK113" s="141"/>
      <c r="IQL113" s="139"/>
      <c r="IQM113" s="163"/>
      <c r="IQN113" s="163"/>
      <c r="IQO113" s="139"/>
      <c r="IQP113" s="143"/>
      <c r="IQQ113" s="163"/>
      <c r="IQR113" s="139"/>
      <c r="IQS113" s="143"/>
      <c r="IQT113" s="163"/>
      <c r="IQU113" s="139"/>
      <c r="IQV113" s="143"/>
      <c r="IQW113" s="163"/>
      <c r="IQX113" s="139"/>
      <c r="IQY113" s="143"/>
      <c r="IQZ113" s="163"/>
      <c r="IRA113" s="191"/>
      <c r="IRB113" s="164"/>
      <c r="IRC113" s="163"/>
      <c r="IRE113" s="165"/>
      <c r="IRG113" s="139"/>
      <c r="IRI113" s="190"/>
      <c r="IRJ113" s="141"/>
      <c r="IRK113" s="139"/>
      <c r="IRL113" s="163"/>
      <c r="IRM113" s="163"/>
      <c r="IRN113" s="139"/>
      <c r="IRO113" s="143"/>
      <c r="IRP113" s="163"/>
      <c r="IRQ113" s="139"/>
      <c r="IRR113" s="143"/>
      <c r="IRS113" s="163"/>
      <c r="IRT113" s="139"/>
      <c r="IRU113" s="143"/>
      <c r="IRV113" s="163"/>
      <c r="IRW113" s="139"/>
      <c r="IRX113" s="143"/>
      <c r="IRY113" s="163"/>
      <c r="IRZ113" s="191"/>
      <c r="ISA113" s="164"/>
      <c r="ISB113" s="163"/>
      <c r="ISD113" s="165"/>
      <c r="ISF113" s="139"/>
      <c r="ISH113" s="190"/>
      <c r="ISI113" s="141"/>
      <c r="ISJ113" s="139"/>
      <c r="ISK113" s="163"/>
      <c r="ISL113" s="163"/>
      <c r="ISM113" s="139"/>
      <c r="ISN113" s="143"/>
      <c r="ISO113" s="163"/>
      <c r="ISP113" s="139"/>
      <c r="ISQ113" s="143"/>
      <c r="ISR113" s="163"/>
      <c r="ISS113" s="139"/>
      <c r="IST113" s="143"/>
      <c r="ISU113" s="163"/>
      <c r="ISV113" s="139"/>
      <c r="ISW113" s="143"/>
      <c r="ISX113" s="163"/>
      <c r="ISY113" s="191"/>
      <c r="ISZ113" s="164"/>
      <c r="ITA113" s="163"/>
      <c r="ITC113" s="165"/>
      <c r="ITE113" s="139"/>
      <c r="ITG113" s="190"/>
      <c r="ITH113" s="141"/>
      <c r="ITI113" s="139"/>
      <c r="ITJ113" s="163"/>
      <c r="ITK113" s="163"/>
      <c r="ITL113" s="139"/>
      <c r="ITM113" s="143"/>
      <c r="ITN113" s="163"/>
      <c r="ITO113" s="139"/>
      <c r="ITP113" s="143"/>
      <c r="ITQ113" s="163"/>
      <c r="ITR113" s="139"/>
      <c r="ITS113" s="143"/>
      <c r="ITT113" s="163"/>
      <c r="ITU113" s="139"/>
      <c r="ITV113" s="143"/>
      <c r="ITW113" s="163"/>
      <c r="ITX113" s="191"/>
      <c r="ITY113" s="164"/>
      <c r="ITZ113" s="163"/>
      <c r="IUB113" s="165"/>
      <c r="IUD113" s="139"/>
      <c r="IUF113" s="190"/>
      <c r="IUG113" s="141"/>
      <c r="IUH113" s="139"/>
      <c r="IUI113" s="163"/>
      <c r="IUJ113" s="163"/>
      <c r="IUK113" s="139"/>
      <c r="IUL113" s="143"/>
      <c r="IUM113" s="163"/>
      <c r="IUN113" s="139"/>
      <c r="IUO113" s="143"/>
      <c r="IUP113" s="163"/>
      <c r="IUQ113" s="139"/>
      <c r="IUR113" s="143"/>
      <c r="IUS113" s="163"/>
      <c r="IUT113" s="139"/>
      <c r="IUU113" s="143"/>
      <c r="IUV113" s="163"/>
      <c r="IUW113" s="191"/>
      <c r="IUX113" s="164"/>
      <c r="IUY113" s="163"/>
      <c r="IVA113" s="165"/>
      <c r="IVC113" s="139"/>
      <c r="IVE113" s="190"/>
      <c r="IVF113" s="141"/>
      <c r="IVG113" s="139"/>
      <c r="IVH113" s="163"/>
      <c r="IVI113" s="163"/>
      <c r="IVJ113" s="139"/>
      <c r="IVK113" s="143"/>
      <c r="IVL113" s="163"/>
      <c r="IVM113" s="139"/>
      <c r="IVN113" s="143"/>
      <c r="IVO113" s="163"/>
      <c r="IVP113" s="139"/>
      <c r="IVQ113" s="143"/>
      <c r="IVR113" s="163"/>
      <c r="IVS113" s="139"/>
      <c r="IVT113" s="143"/>
      <c r="IVU113" s="163"/>
      <c r="IVV113" s="191"/>
      <c r="IVW113" s="164"/>
      <c r="IVX113" s="163"/>
      <c r="IVZ113" s="165"/>
      <c r="IWB113" s="139"/>
      <c r="IWD113" s="190"/>
      <c r="IWE113" s="141"/>
      <c r="IWF113" s="139"/>
      <c r="IWG113" s="163"/>
      <c r="IWH113" s="163"/>
      <c r="IWI113" s="139"/>
      <c r="IWJ113" s="143"/>
      <c r="IWK113" s="163"/>
      <c r="IWL113" s="139"/>
      <c r="IWM113" s="143"/>
      <c r="IWN113" s="163"/>
      <c r="IWO113" s="139"/>
      <c r="IWP113" s="143"/>
      <c r="IWQ113" s="163"/>
      <c r="IWR113" s="139"/>
      <c r="IWS113" s="143"/>
      <c r="IWT113" s="163"/>
      <c r="IWU113" s="191"/>
      <c r="IWV113" s="164"/>
      <c r="IWW113" s="163"/>
      <c r="IWY113" s="165"/>
      <c r="IXA113" s="139"/>
      <c r="IXC113" s="190"/>
      <c r="IXD113" s="141"/>
      <c r="IXE113" s="139"/>
      <c r="IXF113" s="163"/>
      <c r="IXG113" s="163"/>
      <c r="IXH113" s="139"/>
      <c r="IXI113" s="143"/>
      <c r="IXJ113" s="163"/>
      <c r="IXK113" s="139"/>
      <c r="IXL113" s="143"/>
      <c r="IXM113" s="163"/>
      <c r="IXN113" s="139"/>
      <c r="IXO113" s="143"/>
      <c r="IXP113" s="163"/>
      <c r="IXQ113" s="139"/>
      <c r="IXR113" s="143"/>
      <c r="IXS113" s="163"/>
      <c r="IXT113" s="191"/>
      <c r="IXU113" s="164"/>
      <c r="IXV113" s="163"/>
      <c r="IXX113" s="165"/>
      <c r="IXZ113" s="139"/>
      <c r="IYB113" s="190"/>
      <c r="IYC113" s="141"/>
      <c r="IYD113" s="139"/>
      <c r="IYE113" s="163"/>
      <c r="IYF113" s="163"/>
      <c r="IYG113" s="139"/>
      <c r="IYH113" s="143"/>
      <c r="IYI113" s="163"/>
      <c r="IYJ113" s="139"/>
      <c r="IYK113" s="143"/>
      <c r="IYL113" s="163"/>
      <c r="IYM113" s="139"/>
      <c r="IYN113" s="143"/>
      <c r="IYO113" s="163"/>
      <c r="IYP113" s="139"/>
      <c r="IYQ113" s="143"/>
      <c r="IYR113" s="163"/>
      <c r="IYS113" s="191"/>
      <c r="IYT113" s="164"/>
      <c r="IYU113" s="163"/>
      <c r="IYW113" s="165"/>
      <c r="IYY113" s="139"/>
      <c r="IZA113" s="190"/>
      <c r="IZB113" s="141"/>
      <c r="IZC113" s="139"/>
      <c r="IZD113" s="163"/>
      <c r="IZE113" s="163"/>
      <c r="IZF113" s="139"/>
      <c r="IZG113" s="143"/>
      <c r="IZH113" s="163"/>
      <c r="IZI113" s="139"/>
      <c r="IZJ113" s="143"/>
      <c r="IZK113" s="163"/>
      <c r="IZL113" s="139"/>
      <c r="IZM113" s="143"/>
      <c r="IZN113" s="163"/>
      <c r="IZO113" s="139"/>
      <c r="IZP113" s="143"/>
      <c r="IZQ113" s="163"/>
      <c r="IZR113" s="191"/>
      <c r="IZS113" s="164"/>
      <c r="IZT113" s="163"/>
      <c r="IZV113" s="165"/>
      <c r="IZX113" s="139"/>
      <c r="IZZ113" s="190"/>
      <c r="JAA113" s="141"/>
      <c r="JAB113" s="139"/>
      <c r="JAC113" s="163"/>
      <c r="JAD113" s="163"/>
      <c r="JAE113" s="139"/>
      <c r="JAF113" s="143"/>
      <c r="JAG113" s="163"/>
      <c r="JAH113" s="139"/>
      <c r="JAI113" s="143"/>
      <c r="JAJ113" s="163"/>
      <c r="JAK113" s="139"/>
      <c r="JAL113" s="143"/>
      <c r="JAM113" s="163"/>
      <c r="JAN113" s="139"/>
      <c r="JAO113" s="143"/>
      <c r="JAP113" s="163"/>
      <c r="JAQ113" s="191"/>
      <c r="JAR113" s="164"/>
      <c r="JAS113" s="163"/>
      <c r="JAU113" s="165"/>
      <c r="JAW113" s="139"/>
      <c r="JAY113" s="190"/>
      <c r="JAZ113" s="141"/>
      <c r="JBA113" s="139"/>
      <c r="JBB113" s="163"/>
      <c r="JBC113" s="163"/>
      <c r="JBD113" s="139"/>
      <c r="JBE113" s="143"/>
      <c r="JBF113" s="163"/>
      <c r="JBG113" s="139"/>
      <c r="JBH113" s="143"/>
      <c r="JBI113" s="163"/>
      <c r="JBJ113" s="139"/>
      <c r="JBK113" s="143"/>
      <c r="JBL113" s="163"/>
      <c r="JBM113" s="139"/>
      <c r="JBN113" s="143"/>
      <c r="JBO113" s="163"/>
      <c r="JBP113" s="191"/>
      <c r="JBQ113" s="164"/>
      <c r="JBR113" s="163"/>
      <c r="JBT113" s="165"/>
      <c r="JBV113" s="139"/>
      <c r="JBX113" s="190"/>
      <c r="JBY113" s="141"/>
      <c r="JBZ113" s="139"/>
      <c r="JCA113" s="163"/>
      <c r="JCB113" s="163"/>
      <c r="JCC113" s="139"/>
      <c r="JCD113" s="143"/>
      <c r="JCE113" s="163"/>
      <c r="JCF113" s="139"/>
      <c r="JCG113" s="143"/>
      <c r="JCH113" s="163"/>
      <c r="JCI113" s="139"/>
      <c r="JCJ113" s="143"/>
      <c r="JCK113" s="163"/>
      <c r="JCL113" s="139"/>
      <c r="JCM113" s="143"/>
      <c r="JCN113" s="163"/>
      <c r="JCO113" s="191"/>
      <c r="JCP113" s="164"/>
      <c r="JCQ113" s="163"/>
      <c r="JCS113" s="165"/>
      <c r="JCU113" s="139"/>
      <c r="JCW113" s="190"/>
      <c r="JCX113" s="141"/>
      <c r="JCY113" s="139"/>
      <c r="JCZ113" s="163"/>
      <c r="JDA113" s="163"/>
      <c r="JDB113" s="139"/>
      <c r="JDC113" s="143"/>
      <c r="JDD113" s="163"/>
      <c r="JDE113" s="139"/>
      <c r="JDF113" s="143"/>
      <c r="JDG113" s="163"/>
      <c r="JDH113" s="139"/>
      <c r="JDI113" s="143"/>
      <c r="JDJ113" s="163"/>
      <c r="JDK113" s="139"/>
      <c r="JDL113" s="143"/>
      <c r="JDM113" s="163"/>
      <c r="JDN113" s="191"/>
      <c r="JDO113" s="164"/>
      <c r="JDP113" s="163"/>
      <c r="JDR113" s="165"/>
      <c r="JDT113" s="139"/>
      <c r="JDV113" s="190"/>
      <c r="JDW113" s="141"/>
      <c r="JDX113" s="139"/>
      <c r="JDY113" s="163"/>
      <c r="JDZ113" s="163"/>
      <c r="JEA113" s="139"/>
      <c r="JEB113" s="143"/>
      <c r="JEC113" s="163"/>
      <c r="JED113" s="139"/>
      <c r="JEE113" s="143"/>
      <c r="JEF113" s="163"/>
      <c r="JEG113" s="139"/>
      <c r="JEH113" s="143"/>
      <c r="JEI113" s="163"/>
      <c r="JEJ113" s="139"/>
      <c r="JEK113" s="143"/>
      <c r="JEL113" s="163"/>
      <c r="JEM113" s="191"/>
      <c r="JEN113" s="164"/>
      <c r="JEO113" s="163"/>
      <c r="JEQ113" s="165"/>
      <c r="JES113" s="139"/>
      <c r="JEU113" s="190"/>
      <c r="JEV113" s="141"/>
      <c r="JEW113" s="139"/>
      <c r="JEX113" s="163"/>
      <c r="JEY113" s="163"/>
      <c r="JEZ113" s="139"/>
      <c r="JFA113" s="143"/>
      <c r="JFB113" s="163"/>
      <c r="JFC113" s="139"/>
      <c r="JFD113" s="143"/>
      <c r="JFE113" s="163"/>
      <c r="JFF113" s="139"/>
      <c r="JFG113" s="143"/>
      <c r="JFH113" s="163"/>
      <c r="JFI113" s="139"/>
      <c r="JFJ113" s="143"/>
      <c r="JFK113" s="163"/>
      <c r="JFL113" s="191"/>
      <c r="JFM113" s="164"/>
      <c r="JFN113" s="163"/>
      <c r="JFP113" s="165"/>
      <c r="JFR113" s="139"/>
      <c r="JFT113" s="190"/>
      <c r="JFU113" s="141"/>
      <c r="JFV113" s="139"/>
      <c r="JFW113" s="163"/>
      <c r="JFX113" s="163"/>
      <c r="JFY113" s="139"/>
      <c r="JFZ113" s="143"/>
      <c r="JGA113" s="163"/>
      <c r="JGB113" s="139"/>
      <c r="JGC113" s="143"/>
      <c r="JGD113" s="163"/>
      <c r="JGE113" s="139"/>
      <c r="JGF113" s="143"/>
      <c r="JGG113" s="163"/>
      <c r="JGH113" s="139"/>
      <c r="JGI113" s="143"/>
      <c r="JGJ113" s="163"/>
      <c r="JGK113" s="191"/>
      <c r="JGL113" s="164"/>
      <c r="JGM113" s="163"/>
      <c r="JGO113" s="165"/>
      <c r="JGQ113" s="139"/>
      <c r="JGS113" s="190"/>
      <c r="JGT113" s="141"/>
      <c r="JGU113" s="139"/>
      <c r="JGV113" s="163"/>
      <c r="JGW113" s="163"/>
      <c r="JGX113" s="139"/>
      <c r="JGY113" s="143"/>
      <c r="JGZ113" s="163"/>
      <c r="JHA113" s="139"/>
      <c r="JHB113" s="143"/>
      <c r="JHC113" s="163"/>
      <c r="JHD113" s="139"/>
      <c r="JHE113" s="143"/>
      <c r="JHF113" s="163"/>
      <c r="JHG113" s="139"/>
      <c r="JHH113" s="143"/>
      <c r="JHI113" s="163"/>
      <c r="JHJ113" s="191"/>
      <c r="JHK113" s="164"/>
      <c r="JHL113" s="163"/>
      <c r="JHN113" s="165"/>
      <c r="JHP113" s="139"/>
      <c r="JHR113" s="190"/>
      <c r="JHS113" s="141"/>
      <c r="JHT113" s="139"/>
      <c r="JHU113" s="163"/>
      <c r="JHV113" s="163"/>
      <c r="JHW113" s="139"/>
      <c r="JHX113" s="143"/>
      <c r="JHY113" s="163"/>
      <c r="JHZ113" s="139"/>
      <c r="JIA113" s="143"/>
      <c r="JIB113" s="163"/>
      <c r="JIC113" s="139"/>
      <c r="JID113" s="143"/>
      <c r="JIE113" s="163"/>
      <c r="JIF113" s="139"/>
      <c r="JIG113" s="143"/>
      <c r="JIH113" s="163"/>
      <c r="JII113" s="191"/>
      <c r="JIJ113" s="164"/>
      <c r="JIK113" s="163"/>
      <c r="JIM113" s="165"/>
      <c r="JIO113" s="139"/>
      <c r="JIQ113" s="190"/>
      <c r="JIR113" s="141"/>
      <c r="JIS113" s="139"/>
      <c r="JIT113" s="163"/>
      <c r="JIU113" s="163"/>
      <c r="JIV113" s="139"/>
      <c r="JIW113" s="143"/>
      <c r="JIX113" s="163"/>
      <c r="JIY113" s="139"/>
      <c r="JIZ113" s="143"/>
      <c r="JJA113" s="163"/>
      <c r="JJB113" s="139"/>
      <c r="JJC113" s="143"/>
      <c r="JJD113" s="163"/>
      <c r="JJE113" s="139"/>
      <c r="JJF113" s="143"/>
      <c r="JJG113" s="163"/>
      <c r="JJH113" s="191"/>
      <c r="JJI113" s="164"/>
      <c r="JJJ113" s="163"/>
      <c r="JJL113" s="165"/>
      <c r="JJN113" s="139"/>
      <c r="JJP113" s="190"/>
      <c r="JJQ113" s="141"/>
      <c r="JJR113" s="139"/>
      <c r="JJS113" s="163"/>
      <c r="JJT113" s="163"/>
      <c r="JJU113" s="139"/>
      <c r="JJV113" s="143"/>
      <c r="JJW113" s="163"/>
      <c r="JJX113" s="139"/>
      <c r="JJY113" s="143"/>
      <c r="JJZ113" s="163"/>
      <c r="JKA113" s="139"/>
      <c r="JKB113" s="143"/>
      <c r="JKC113" s="163"/>
      <c r="JKD113" s="139"/>
      <c r="JKE113" s="143"/>
      <c r="JKF113" s="163"/>
      <c r="JKG113" s="191"/>
      <c r="JKH113" s="164"/>
      <c r="JKI113" s="163"/>
      <c r="JKK113" s="165"/>
      <c r="JKM113" s="139"/>
      <c r="JKO113" s="190"/>
      <c r="JKP113" s="141"/>
      <c r="JKQ113" s="139"/>
      <c r="JKR113" s="163"/>
      <c r="JKS113" s="163"/>
      <c r="JKT113" s="139"/>
      <c r="JKU113" s="143"/>
      <c r="JKV113" s="163"/>
      <c r="JKW113" s="139"/>
      <c r="JKX113" s="143"/>
      <c r="JKY113" s="163"/>
      <c r="JKZ113" s="139"/>
      <c r="JLA113" s="143"/>
      <c r="JLB113" s="163"/>
      <c r="JLC113" s="139"/>
      <c r="JLD113" s="143"/>
      <c r="JLE113" s="163"/>
      <c r="JLF113" s="191"/>
      <c r="JLG113" s="164"/>
      <c r="JLH113" s="163"/>
      <c r="JLJ113" s="165"/>
      <c r="JLL113" s="139"/>
      <c r="JLN113" s="190"/>
      <c r="JLO113" s="141"/>
      <c r="JLP113" s="139"/>
      <c r="JLQ113" s="163"/>
      <c r="JLR113" s="163"/>
      <c r="JLS113" s="139"/>
      <c r="JLT113" s="143"/>
      <c r="JLU113" s="163"/>
      <c r="JLV113" s="139"/>
      <c r="JLW113" s="143"/>
      <c r="JLX113" s="163"/>
      <c r="JLY113" s="139"/>
      <c r="JLZ113" s="143"/>
      <c r="JMA113" s="163"/>
      <c r="JMB113" s="139"/>
      <c r="JMC113" s="143"/>
      <c r="JMD113" s="163"/>
      <c r="JME113" s="191"/>
      <c r="JMF113" s="164"/>
      <c r="JMG113" s="163"/>
      <c r="JMI113" s="165"/>
      <c r="JMK113" s="139"/>
      <c r="JMM113" s="190"/>
      <c r="JMN113" s="141"/>
      <c r="JMO113" s="139"/>
      <c r="JMP113" s="163"/>
      <c r="JMQ113" s="163"/>
      <c r="JMR113" s="139"/>
      <c r="JMS113" s="143"/>
      <c r="JMT113" s="163"/>
      <c r="JMU113" s="139"/>
      <c r="JMV113" s="143"/>
      <c r="JMW113" s="163"/>
      <c r="JMX113" s="139"/>
      <c r="JMY113" s="143"/>
      <c r="JMZ113" s="163"/>
      <c r="JNA113" s="139"/>
      <c r="JNB113" s="143"/>
      <c r="JNC113" s="163"/>
      <c r="JND113" s="191"/>
      <c r="JNE113" s="164"/>
      <c r="JNF113" s="163"/>
      <c r="JNH113" s="165"/>
      <c r="JNJ113" s="139"/>
      <c r="JNL113" s="190"/>
      <c r="JNM113" s="141"/>
      <c r="JNN113" s="139"/>
      <c r="JNO113" s="163"/>
      <c r="JNP113" s="163"/>
      <c r="JNQ113" s="139"/>
      <c r="JNR113" s="143"/>
      <c r="JNS113" s="163"/>
      <c r="JNT113" s="139"/>
      <c r="JNU113" s="143"/>
      <c r="JNV113" s="163"/>
      <c r="JNW113" s="139"/>
      <c r="JNX113" s="143"/>
      <c r="JNY113" s="163"/>
      <c r="JNZ113" s="139"/>
      <c r="JOA113" s="143"/>
      <c r="JOB113" s="163"/>
      <c r="JOC113" s="191"/>
      <c r="JOD113" s="164"/>
      <c r="JOE113" s="163"/>
      <c r="JOG113" s="165"/>
      <c r="JOI113" s="139"/>
      <c r="JOK113" s="190"/>
      <c r="JOL113" s="141"/>
      <c r="JOM113" s="139"/>
      <c r="JON113" s="163"/>
      <c r="JOO113" s="163"/>
      <c r="JOP113" s="139"/>
      <c r="JOQ113" s="143"/>
      <c r="JOR113" s="163"/>
      <c r="JOS113" s="139"/>
      <c r="JOT113" s="143"/>
      <c r="JOU113" s="163"/>
      <c r="JOV113" s="139"/>
      <c r="JOW113" s="143"/>
      <c r="JOX113" s="163"/>
      <c r="JOY113" s="139"/>
      <c r="JOZ113" s="143"/>
      <c r="JPA113" s="163"/>
      <c r="JPB113" s="191"/>
      <c r="JPC113" s="164"/>
      <c r="JPD113" s="163"/>
      <c r="JPF113" s="165"/>
      <c r="JPH113" s="139"/>
      <c r="JPJ113" s="190"/>
      <c r="JPK113" s="141"/>
      <c r="JPL113" s="139"/>
      <c r="JPM113" s="163"/>
      <c r="JPN113" s="163"/>
      <c r="JPO113" s="139"/>
      <c r="JPP113" s="143"/>
      <c r="JPQ113" s="163"/>
      <c r="JPR113" s="139"/>
      <c r="JPS113" s="143"/>
      <c r="JPT113" s="163"/>
      <c r="JPU113" s="139"/>
      <c r="JPV113" s="143"/>
      <c r="JPW113" s="163"/>
      <c r="JPX113" s="139"/>
      <c r="JPY113" s="143"/>
      <c r="JPZ113" s="163"/>
      <c r="JQA113" s="191"/>
      <c r="JQB113" s="164"/>
      <c r="JQC113" s="163"/>
      <c r="JQE113" s="165"/>
      <c r="JQG113" s="139"/>
      <c r="JQI113" s="190"/>
      <c r="JQJ113" s="141"/>
      <c r="JQK113" s="139"/>
      <c r="JQL113" s="163"/>
      <c r="JQM113" s="163"/>
      <c r="JQN113" s="139"/>
      <c r="JQO113" s="143"/>
      <c r="JQP113" s="163"/>
      <c r="JQQ113" s="139"/>
      <c r="JQR113" s="143"/>
      <c r="JQS113" s="163"/>
      <c r="JQT113" s="139"/>
      <c r="JQU113" s="143"/>
      <c r="JQV113" s="163"/>
      <c r="JQW113" s="139"/>
      <c r="JQX113" s="143"/>
      <c r="JQY113" s="163"/>
      <c r="JQZ113" s="191"/>
      <c r="JRA113" s="164"/>
      <c r="JRB113" s="163"/>
      <c r="JRD113" s="165"/>
      <c r="JRF113" s="139"/>
      <c r="JRH113" s="190"/>
      <c r="JRI113" s="141"/>
      <c r="JRJ113" s="139"/>
      <c r="JRK113" s="163"/>
      <c r="JRL113" s="163"/>
      <c r="JRM113" s="139"/>
      <c r="JRN113" s="143"/>
      <c r="JRO113" s="163"/>
      <c r="JRP113" s="139"/>
      <c r="JRQ113" s="143"/>
      <c r="JRR113" s="163"/>
      <c r="JRS113" s="139"/>
      <c r="JRT113" s="143"/>
      <c r="JRU113" s="163"/>
      <c r="JRV113" s="139"/>
      <c r="JRW113" s="143"/>
      <c r="JRX113" s="163"/>
      <c r="JRY113" s="191"/>
      <c r="JRZ113" s="164"/>
      <c r="JSA113" s="163"/>
      <c r="JSC113" s="165"/>
      <c r="JSE113" s="139"/>
      <c r="JSG113" s="190"/>
      <c r="JSH113" s="141"/>
      <c r="JSI113" s="139"/>
      <c r="JSJ113" s="163"/>
      <c r="JSK113" s="163"/>
      <c r="JSL113" s="139"/>
      <c r="JSM113" s="143"/>
      <c r="JSN113" s="163"/>
      <c r="JSO113" s="139"/>
      <c r="JSP113" s="143"/>
      <c r="JSQ113" s="163"/>
      <c r="JSR113" s="139"/>
      <c r="JSS113" s="143"/>
      <c r="JST113" s="163"/>
      <c r="JSU113" s="139"/>
      <c r="JSV113" s="143"/>
      <c r="JSW113" s="163"/>
      <c r="JSX113" s="191"/>
      <c r="JSY113" s="164"/>
      <c r="JSZ113" s="163"/>
      <c r="JTB113" s="165"/>
      <c r="JTD113" s="139"/>
      <c r="JTF113" s="190"/>
      <c r="JTG113" s="141"/>
      <c r="JTH113" s="139"/>
      <c r="JTI113" s="163"/>
      <c r="JTJ113" s="163"/>
      <c r="JTK113" s="139"/>
      <c r="JTL113" s="143"/>
      <c r="JTM113" s="163"/>
      <c r="JTN113" s="139"/>
      <c r="JTO113" s="143"/>
      <c r="JTP113" s="163"/>
      <c r="JTQ113" s="139"/>
      <c r="JTR113" s="143"/>
      <c r="JTS113" s="163"/>
      <c r="JTT113" s="139"/>
      <c r="JTU113" s="143"/>
      <c r="JTV113" s="163"/>
      <c r="JTW113" s="191"/>
      <c r="JTX113" s="164"/>
      <c r="JTY113" s="163"/>
      <c r="JUA113" s="165"/>
      <c r="JUC113" s="139"/>
      <c r="JUE113" s="190"/>
      <c r="JUF113" s="141"/>
      <c r="JUG113" s="139"/>
      <c r="JUH113" s="163"/>
      <c r="JUI113" s="163"/>
      <c r="JUJ113" s="139"/>
      <c r="JUK113" s="143"/>
      <c r="JUL113" s="163"/>
      <c r="JUM113" s="139"/>
      <c r="JUN113" s="143"/>
      <c r="JUO113" s="163"/>
      <c r="JUP113" s="139"/>
      <c r="JUQ113" s="143"/>
      <c r="JUR113" s="163"/>
      <c r="JUS113" s="139"/>
      <c r="JUT113" s="143"/>
      <c r="JUU113" s="163"/>
      <c r="JUV113" s="191"/>
      <c r="JUW113" s="164"/>
      <c r="JUX113" s="163"/>
      <c r="JUZ113" s="165"/>
      <c r="JVB113" s="139"/>
      <c r="JVD113" s="190"/>
      <c r="JVE113" s="141"/>
      <c r="JVF113" s="139"/>
      <c r="JVG113" s="163"/>
      <c r="JVH113" s="163"/>
      <c r="JVI113" s="139"/>
      <c r="JVJ113" s="143"/>
      <c r="JVK113" s="163"/>
      <c r="JVL113" s="139"/>
      <c r="JVM113" s="143"/>
      <c r="JVN113" s="163"/>
      <c r="JVO113" s="139"/>
      <c r="JVP113" s="143"/>
      <c r="JVQ113" s="163"/>
      <c r="JVR113" s="139"/>
      <c r="JVS113" s="143"/>
      <c r="JVT113" s="163"/>
      <c r="JVU113" s="191"/>
      <c r="JVV113" s="164"/>
      <c r="JVW113" s="163"/>
      <c r="JVY113" s="165"/>
      <c r="JWA113" s="139"/>
      <c r="JWC113" s="190"/>
      <c r="JWD113" s="141"/>
      <c r="JWE113" s="139"/>
      <c r="JWF113" s="163"/>
      <c r="JWG113" s="163"/>
      <c r="JWH113" s="139"/>
      <c r="JWI113" s="143"/>
      <c r="JWJ113" s="163"/>
      <c r="JWK113" s="139"/>
      <c r="JWL113" s="143"/>
      <c r="JWM113" s="163"/>
      <c r="JWN113" s="139"/>
      <c r="JWO113" s="143"/>
      <c r="JWP113" s="163"/>
      <c r="JWQ113" s="139"/>
      <c r="JWR113" s="143"/>
      <c r="JWS113" s="163"/>
      <c r="JWT113" s="191"/>
      <c r="JWU113" s="164"/>
      <c r="JWV113" s="163"/>
      <c r="JWX113" s="165"/>
      <c r="JWZ113" s="139"/>
      <c r="JXB113" s="190"/>
      <c r="JXC113" s="141"/>
      <c r="JXD113" s="139"/>
      <c r="JXE113" s="163"/>
      <c r="JXF113" s="163"/>
      <c r="JXG113" s="139"/>
      <c r="JXH113" s="143"/>
      <c r="JXI113" s="163"/>
      <c r="JXJ113" s="139"/>
      <c r="JXK113" s="143"/>
      <c r="JXL113" s="163"/>
      <c r="JXM113" s="139"/>
      <c r="JXN113" s="143"/>
      <c r="JXO113" s="163"/>
      <c r="JXP113" s="139"/>
      <c r="JXQ113" s="143"/>
      <c r="JXR113" s="163"/>
      <c r="JXS113" s="191"/>
      <c r="JXT113" s="164"/>
      <c r="JXU113" s="163"/>
      <c r="JXW113" s="165"/>
      <c r="JXY113" s="139"/>
      <c r="JYA113" s="190"/>
      <c r="JYB113" s="141"/>
      <c r="JYC113" s="139"/>
      <c r="JYD113" s="163"/>
      <c r="JYE113" s="163"/>
      <c r="JYF113" s="139"/>
      <c r="JYG113" s="143"/>
      <c r="JYH113" s="163"/>
      <c r="JYI113" s="139"/>
      <c r="JYJ113" s="143"/>
      <c r="JYK113" s="163"/>
      <c r="JYL113" s="139"/>
      <c r="JYM113" s="143"/>
      <c r="JYN113" s="163"/>
      <c r="JYO113" s="139"/>
      <c r="JYP113" s="143"/>
      <c r="JYQ113" s="163"/>
      <c r="JYR113" s="191"/>
      <c r="JYS113" s="164"/>
      <c r="JYT113" s="163"/>
      <c r="JYV113" s="165"/>
      <c r="JYX113" s="139"/>
      <c r="JYZ113" s="190"/>
      <c r="JZA113" s="141"/>
      <c r="JZB113" s="139"/>
      <c r="JZC113" s="163"/>
      <c r="JZD113" s="163"/>
      <c r="JZE113" s="139"/>
      <c r="JZF113" s="143"/>
      <c r="JZG113" s="163"/>
      <c r="JZH113" s="139"/>
      <c r="JZI113" s="143"/>
      <c r="JZJ113" s="163"/>
      <c r="JZK113" s="139"/>
      <c r="JZL113" s="143"/>
      <c r="JZM113" s="163"/>
      <c r="JZN113" s="139"/>
      <c r="JZO113" s="143"/>
      <c r="JZP113" s="163"/>
      <c r="JZQ113" s="191"/>
      <c r="JZR113" s="164"/>
      <c r="JZS113" s="163"/>
      <c r="JZU113" s="165"/>
      <c r="JZW113" s="139"/>
      <c r="JZY113" s="190"/>
      <c r="JZZ113" s="141"/>
      <c r="KAA113" s="139"/>
      <c r="KAB113" s="163"/>
      <c r="KAC113" s="163"/>
      <c r="KAD113" s="139"/>
      <c r="KAE113" s="143"/>
      <c r="KAF113" s="163"/>
      <c r="KAG113" s="139"/>
      <c r="KAH113" s="143"/>
      <c r="KAI113" s="163"/>
      <c r="KAJ113" s="139"/>
      <c r="KAK113" s="143"/>
      <c r="KAL113" s="163"/>
      <c r="KAM113" s="139"/>
      <c r="KAN113" s="143"/>
      <c r="KAO113" s="163"/>
      <c r="KAP113" s="191"/>
      <c r="KAQ113" s="164"/>
      <c r="KAR113" s="163"/>
      <c r="KAT113" s="165"/>
      <c r="KAV113" s="139"/>
      <c r="KAX113" s="190"/>
      <c r="KAY113" s="141"/>
      <c r="KAZ113" s="139"/>
      <c r="KBA113" s="163"/>
      <c r="KBB113" s="163"/>
      <c r="KBC113" s="139"/>
      <c r="KBD113" s="143"/>
      <c r="KBE113" s="163"/>
      <c r="KBF113" s="139"/>
      <c r="KBG113" s="143"/>
      <c r="KBH113" s="163"/>
      <c r="KBI113" s="139"/>
      <c r="KBJ113" s="143"/>
      <c r="KBK113" s="163"/>
      <c r="KBL113" s="139"/>
      <c r="KBM113" s="143"/>
      <c r="KBN113" s="163"/>
      <c r="KBO113" s="191"/>
      <c r="KBP113" s="164"/>
      <c r="KBQ113" s="163"/>
      <c r="KBS113" s="165"/>
      <c r="KBU113" s="139"/>
      <c r="KBW113" s="190"/>
      <c r="KBX113" s="141"/>
      <c r="KBY113" s="139"/>
      <c r="KBZ113" s="163"/>
      <c r="KCA113" s="163"/>
      <c r="KCB113" s="139"/>
      <c r="KCC113" s="143"/>
      <c r="KCD113" s="163"/>
      <c r="KCE113" s="139"/>
      <c r="KCF113" s="143"/>
      <c r="KCG113" s="163"/>
      <c r="KCH113" s="139"/>
      <c r="KCI113" s="143"/>
      <c r="KCJ113" s="163"/>
      <c r="KCK113" s="139"/>
      <c r="KCL113" s="143"/>
      <c r="KCM113" s="163"/>
      <c r="KCN113" s="191"/>
      <c r="KCO113" s="164"/>
      <c r="KCP113" s="163"/>
      <c r="KCR113" s="165"/>
      <c r="KCT113" s="139"/>
      <c r="KCV113" s="190"/>
      <c r="KCW113" s="141"/>
      <c r="KCX113" s="139"/>
      <c r="KCY113" s="163"/>
      <c r="KCZ113" s="163"/>
      <c r="KDA113" s="139"/>
      <c r="KDB113" s="143"/>
      <c r="KDC113" s="163"/>
      <c r="KDD113" s="139"/>
      <c r="KDE113" s="143"/>
      <c r="KDF113" s="163"/>
      <c r="KDG113" s="139"/>
      <c r="KDH113" s="143"/>
      <c r="KDI113" s="163"/>
      <c r="KDJ113" s="139"/>
      <c r="KDK113" s="143"/>
      <c r="KDL113" s="163"/>
      <c r="KDM113" s="191"/>
      <c r="KDN113" s="164"/>
      <c r="KDO113" s="163"/>
      <c r="KDQ113" s="165"/>
      <c r="KDS113" s="139"/>
      <c r="KDU113" s="190"/>
      <c r="KDV113" s="141"/>
      <c r="KDW113" s="139"/>
      <c r="KDX113" s="163"/>
      <c r="KDY113" s="163"/>
      <c r="KDZ113" s="139"/>
      <c r="KEA113" s="143"/>
      <c r="KEB113" s="163"/>
      <c r="KEC113" s="139"/>
      <c r="KED113" s="143"/>
      <c r="KEE113" s="163"/>
      <c r="KEF113" s="139"/>
      <c r="KEG113" s="143"/>
      <c r="KEH113" s="163"/>
      <c r="KEI113" s="139"/>
      <c r="KEJ113" s="143"/>
      <c r="KEK113" s="163"/>
      <c r="KEL113" s="191"/>
      <c r="KEM113" s="164"/>
      <c r="KEN113" s="163"/>
      <c r="KEP113" s="165"/>
      <c r="KER113" s="139"/>
      <c r="KET113" s="190"/>
      <c r="KEU113" s="141"/>
      <c r="KEV113" s="139"/>
      <c r="KEW113" s="163"/>
      <c r="KEX113" s="163"/>
      <c r="KEY113" s="139"/>
      <c r="KEZ113" s="143"/>
      <c r="KFA113" s="163"/>
      <c r="KFB113" s="139"/>
      <c r="KFC113" s="143"/>
      <c r="KFD113" s="163"/>
      <c r="KFE113" s="139"/>
      <c r="KFF113" s="143"/>
      <c r="KFG113" s="163"/>
      <c r="KFH113" s="139"/>
      <c r="KFI113" s="143"/>
      <c r="KFJ113" s="163"/>
      <c r="KFK113" s="191"/>
      <c r="KFL113" s="164"/>
      <c r="KFM113" s="163"/>
      <c r="KFO113" s="165"/>
      <c r="KFQ113" s="139"/>
      <c r="KFS113" s="190"/>
      <c r="KFT113" s="141"/>
      <c r="KFU113" s="139"/>
      <c r="KFV113" s="163"/>
      <c r="KFW113" s="163"/>
      <c r="KFX113" s="139"/>
      <c r="KFY113" s="143"/>
      <c r="KFZ113" s="163"/>
      <c r="KGA113" s="139"/>
      <c r="KGB113" s="143"/>
      <c r="KGC113" s="163"/>
      <c r="KGD113" s="139"/>
      <c r="KGE113" s="143"/>
      <c r="KGF113" s="163"/>
      <c r="KGG113" s="139"/>
      <c r="KGH113" s="143"/>
      <c r="KGI113" s="163"/>
      <c r="KGJ113" s="191"/>
      <c r="KGK113" s="164"/>
      <c r="KGL113" s="163"/>
      <c r="KGN113" s="165"/>
      <c r="KGP113" s="139"/>
      <c r="KGR113" s="190"/>
      <c r="KGS113" s="141"/>
      <c r="KGT113" s="139"/>
      <c r="KGU113" s="163"/>
      <c r="KGV113" s="163"/>
      <c r="KGW113" s="139"/>
      <c r="KGX113" s="143"/>
      <c r="KGY113" s="163"/>
      <c r="KGZ113" s="139"/>
      <c r="KHA113" s="143"/>
      <c r="KHB113" s="163"/>
      <c r="KHC113" s="139"/>
      <c r="KHD113" s="143"/>
      <c r="KHE113" s="163"/>
      <c r="KHF113" s="139"/>
      <c r="KHG113" s="143"/>
      <c r="KHH113" s="163"/>
      <c r="KHI113" s="191"/>
      <c r="KHJ113" s="164"/>
      <c r="KHK113" s="163"/>
      <c r="KHM113" s="165"/>
      <c r="KHO113" s="139"/>
      <c r="KHQ113" s="190"/>
      <c r="KHR113" s="141"/>
      <c r="KHS113" s="139"/>
      <c r="KHT113" s="163"/>
      <c r="KHU113" s="163"/>
      <c r="KHV113" s="139"/>
      <c r="KHW113" s="143"/>
      <c r="KHX113" s="163"/>
      <c r="KHY113" s="139"/>
      <c r="KHZ113" s="143"/>
      <c r="KIA113" s="163"/>
      <c r="KIB113" s="139"/>
      <c r="KIC113" s="143"/>
      <c r="KID113" s="163"/>
      <c r="KIE113" s="139"/>
      <c r="KIF113" s="143"/>
      <c r="KIG113" s="163"/>
      <c r="KIH113" s="191"/>
      <c r="KII113" s="164"/>
      <c r="KIJ113" s="163"/>
      <c r="KIL113" s="165"/>
      <c r="KIN113" s="139"/>
      <c r="KIP113" s="190"/>
      <c r="KIQ113" s="141"/>
      <c r="KIR113" s="139"/>
      <c r="KIS113" s="163"/>
      <c r="KIT113" s="163"/>
      <c r="KIU113" s="139"/>
      <c r="KIV113" s="143"/>
      <c r="KIW113" s="163"/>
      <c r="KIX113" s="139"/>
      <c r="KIY113" s="143"/>
      <c r="KIZ113" s="163"/>
      <c r="KJA113" s="139"/>
      <c r="KJB113" s="143"/>
      <c r="KJC113" s="163"/>
      <c r="KJD113" s="139"/>
      <c r="KJE113" s="143"/>
      <c r="KJF113" s="163"/>
      <c r="KJG113" s="191"/>
      <c r="KJH113" s="164"/>
      <c r="KJI113" s="163"/>
      <c r="KJK113" s="165"/>
      <c r="KJM113" s="139"/>
      <c r="KJO113" s="190"/>
      <c r="KJP113" s="141"/>
      <c r="KJQ113" s="139"/>
      <c r="KJR113" s="163"/>
      <c r="KJS113" s="163"/>
      <c r="KJT113" s="139"/>
      <c r="KJU113" s="143"/>
      <c r="KJV113" s="163"/>
      <c r="KJW113" s="139"/>
      <c r="KJX113" s="143"/>
      <c r="KJY113" s="163"/>
      <c r="KJZ113" s="139"/>
      <c r="KKA113" s="143"/>
      <c r="KKB113" s="163"/>
      <c r="KKC113" s="139"/>
      <c r="KKD113" s="143"/>
      <c r="KKE113" s="163"/>
      <c r="KKF113" s="191"/>
      <c r="KKG113" s="164"/>
      <c r="KKH113" s="163"/>
      <c r="KKJ113" s="165"/>
      <c r="KKL113" s="139"/>
      <c r="KKN113" s="190"/>
      <c r="KKO113" s="141"/>
      <c r="KKP113" s="139"/>
      <c r="KKQ113" s="163"/>
      <c r="KKR113" s="163"/>
      <c r="KKS113" s="139"/>
      <c r="KKT113" s="143"/>
      <c r="KKU113" s="163"/>
      <c r="KKV113" s="139"/>
      <c r="KKW113" s="143"/>
      <c r="KKX113" s="163"/>
      <c r="KKY113" s="139"/>
      <c r="KKZ113" s="143"/>
      <c r="KLA113" s="163"/>
      <c r="KLB113" s="139"/>
      <c r="KLC113" s="143"/>
      <c r="KLD113" s="163"/>
      <c r="KLE113" s="191"/>
      <c r="KLF113" s="164"/>
      <c r="KLG113" s="163"/>
      <c r="KLI113" s="165"/>
      <c r="KLK113" s="139"/>
      <c r="KLM113" s="190"/>
      <c r="KLN113" s="141"/>
      <c r="KLO113" s="139"/>
      <c r="KLP113" s="163"/>
      <c r="KLQ113" s="163"/>
      <c r="KLR113" s="139"/>
      <c r="KLS113" s="143"/>
      <c r="KLT113" s="163"/>
      <c r="KLU113" s="139"/>
      <c r="KLV113" s="143"/>
      <c r="KLW113" s="163"/>
      <c r="KLX113" s="139"/>
      <c r="KLY113" s="143"/>
      <c r="KLZ113" s="163"/>
      <c r="KMA113" s="139"/>
      <c r="KMB113" s="143"/>
      <c r="KMC113" s="163"/>
      <c r="KMD113" s="191"/>
      <c r="KME113" s="164"/>
      <c r="KMF113" s="163"/>
      <c r="KMH113" s="165"/>
      <c r="KMJ113" s="139"/>
      <c r="KML113" s="190"/>
      <c r="KMM113" s="141"/>
      <c r="KMN113" s="139"/>
      <c r="KMO113" s="163"/>
      <c r="KMP113" s="163"/>
      <c r="KMQ113" s="139"/>
      <c r="KMR113" s="143"/>
      <c r="KMS113" s="163"/>
      <c r="KMT113" s="139"/>
      <c r="KMU113" s="143"/>
      <c r="KMV113" s="163"/>
      <c r="KMW113" s="139"/>
      <c r="KMX113" s="143"/>
      <c r="KMY113" s="163"/>
      <c r="KMZ113" s="139"/>
      <c r="KNA113" s="143"/>
      <c r="KNB113" s="163"/>
      <c r="KNC113" s="191"/>
      <c r="KND113" s="164"/>
      <c r="KNE113" s="163"/>
      <c r="KNG113" s="165"/>
      <c r="KNI113" s="139"/>
      <c r="KNK113" s="190"/>
      <c r="KNL113" s="141"/>
      <c r="KNM113" s="139"/>
      <c r="KNN113" s="163"/>
      <c r="KNO113" s="163"/>
      <c r="KNP113" s="139"/>
      <c r="KNQ113" s="143"/>
      <c r="KNR113" s="163"/>
      <c r="KNS113" s="139"/>
      <c r="KNT113" s="143"/>
      <c r="KNU113" s="163"/>
      <c r="KNV113" s="139"/>
      <c r="KNW113" s="143"/>
      <c r="KNX113" s="163"/>
      <c r="KNY113" s="139"/>
      <c r="KNZ113" s="143"/>
      <c r="KOA113" s="163"/>
      <c r="KOB113" s="191"/>
      <c r="KOC113" s="164"/>
      <c r="KOD113" s="163"/>
      <c r="KOF113" s="165"/>
      <c r="KOH113" s="139"/>
      <c r="KOJ113" s="190"/>
      <c r="KOK113" s="141"/>
      <c r="KOL113" s="139"/>
      <c r="KOM113" s="163"/>
      <c r="KON113" s="163"/>
      <c r="KOO113" s="139"/>
      <c r="KOP113" s="143"/>
      <c r="KOQ113" s="163"/>
      <c r="KOR113" s="139"/>
      <c r="KOS113" s="143"/>
      <c r="KOT113" s="163"/>
      <c r="KOU113" s="139"/>
      <c r="KOV113" s="143"/>
      <c r="KOW113" s="163"/>
      <c r="KOX113" s="139"/>
      <c r="KOY113" s="143"/>
      <c r="KOZ113" s="163"/>
      <c r="KPA113" s="191"/>
      <c r="KPB113" s="164"/>
      <c r="KPC113" s="163"/>
      <c r="KPE113" s="165"/>
      <c r="KPG113" s="139"/>
      <c r="KPI113" s="190"/>
      <c r="KPJ113" s="141"/>
      <c r="KPK113" s="139"/>
      <c r="KPL113" s="163"/>
      <c r="KPM113" s="163"/>
      <c r="KPN113" s="139"/>
      <c r="KPO113" s="143"/>
      <c r="KPP113" s="163"/>
      <c r="KPQ113" s="139"/>
      <c r="KPR113" s="143"/>
      <c r="KPS113" s="163"/>
      <c r="KPT113" s="139"/>
      <c r="KPU113" s="143"/>
      <c r="KPV113" s="163"/>
      <c r="KPW113" s="139"/>
      <c r="KPX113" s="143"/>
      <c r="KPY113" s="163"/>
      <c r="KPZ113" s="191"/>
      <c r="KQA113" s="164"/>
      <c r="KQB113" s="163"/>
      <c r="KQD113" s="165"/>
      <c r="KQF113" s="139"/>
      <c r="KQH113" s="190"/>
      <c r="KQI113" s="141"/>
      <c r="KQJ113" s="139"/>
      <c r="KQK113" s="163"/>
      <c r="KQL113" s="163"/>
      <c r="KQM113" s="139"/>
      <c r="KQN113" s="143"/>
      <c r="KQO113" s="163"/>
      <c r="KQP113" s="139"/>
      <c r="KQQ113" s="143"/>
      <c r="KQR113" s="163"/>
      <c r="KQS113" s="139"/>
      <c r="KQT113" s="143"/>
      <c r="KQU113" s="163"/>
      <c r="KQV113" s="139"/>
      <c r="KQW113" s="143"/>
      <c r="KQX113" s="163"/>
      <c r="KQY113" s="191"/>
      <c r="KQZ113" s="164"/>
      <c r="KRA113" s="163"/>
      <c r="KRC113" s="165"/>
      <c r="KRE113" s="139"/>
      <c r="KRG113" s="190"/>
      <c r="KRH113" s="141"/>
      <c r="KRI113" s="139"/>
      <c r="KRJ113" s="163"/>
      <c r="KRK113" s="163"/>
      <c r="KRL113" s="139"/>
      <c r="KRM113" s="143"/>
      <c r="KRN113" s="163"/>
      <c r="KRO113" s="139"/>
      <c r="KRP113" s="143"/>
      <c r="KRQ113" s="163"/>
      <c r="KRR113" s="139"/>
      <c r="KRS113" s="143"/>
      <c r="KRT113" s="163"/>
      <c r="KRU113" s="139"/>
      <c r="KRV113" s="143"/>
      <c r="KRW113" s="163"/>
      <c r="KRX113" s="191"/>
      <c r="KRY113" s="164"/>
      <c r="KRZ113" s="163"/>
      <c r="KSB113" s="165"/>
      <c r="KSD113" s="139"/>
      <c r="KSF113" s="190"/>
      <c r="KSG113" s="141"/>
      <c r="KSH113" s="139"/>
      <c r="KSI113" s="163"/>
      <c r="KSJ113" s="163"/>
      <c r="KSK113" s="139"/>
      <c r="KSL113" s="143"/>
      <c r="KSM113" s="163"/>
      <c r="KSN113" s="139"/>
      <c r="KSO113" s="143"/>
      <c r="KSP113" s="163"/>
      <c r="KSQ113" s="139"/>
      <c r="KSR113" s="143"/>
      <c r="KSS113" s="163"/>
      <c r="KST113" s="139"/>
      <c r="KSU113" s="143"/>
      <c r="KSV113" s="163"/>
      <c r="KSW113" s="191"/>
      <c r="KSX113" s="164"/>
      <c r="KSY113" s="163"/>
      <c r="KTA113" s="165"/>
      <c r="KTC113" s="139"/>
      <c r="KTE113" s="190"/>
      <c r="KTF113" s="141"/>
      <c r="KTG113" s="139"/>
      <c r="KTH113" s="163"/>
      <c r="KTI113" s="163"/>
      <c r="KTJ113" s="139"/>
      <c r="KTK113" s="143"/>
      <c r="KTL113" s="163"/>
      <c r="KTM113" s="139"/>
      <c r="KTN113" s="143"/>
      <c r="KTO113" s="163"/>
      <c r="KTP113" s="139"/>
      <c r="KTQ113" s="143"/>
      <c r="KTR113" s="163"/>
      <c r="KTS113" s="139"/>
      <c r="KTT113" s="143"/>
      <c r="KTU113" s="163"/>
      <c r="KTV113" s="191"/>
      <c r="KTW113" s="164"/>
      <c r="KTX113" s="163"/>
      <c r="KTZ113" s="165"/>
      <c r="KUB113" s="139"/>
      <c r="KUD113" s="190"/>
      <c r="KUE113" s="141"/>
      <c r="KUF113" s="139"/>
      <c r="KUG113" s="163"/>
      <c r="KUH113" s="163"/>
      <c r="KUI113" s="139"/>
      <c r="KUJ113" s="143"/>
      <c r="KUK113" s="163"/>
      <c r="KUL113" s="139"/>
      <c r="KUM113" s="143"/>
      <c r="KUN113" s="163"/>
      <c r="KUO113" s="139"/>
      <c r="KUP113" s="143"/>
      <c r="KUQ113" s="163"/>
      <c r="KUR113" s="139"/>
      <c r="KUS113" s="143"/>
      <c r="KUT113" s="163"/>
      <c r="KUU113" s="191"/>
      <c r="KUV113" s="164"/>
      <c r="KUW113" s="163"/>
      <c r="KUY113" s="165"/>
      <c r="KVA113" s="139"/>
      <c r="KVC113" s="190"/>
      <c r="KVD113" s="141"/>
      <c r="KVE113" s="139"/>
      <c r="KVF113" s="163"/>
      <c r="KVG113" s="163"/>
      <c r="KVH113" s="139"/>
      <c r="KVI113" s="143"/>
      <c r="KVJ113" s="163"/>
      <c r="KVK113" s="139"/>
      <c r="KVL113" s="143"/>
      <c r="KVM113" s="163"/>
      <c r="KVN113" s="139"/>
      <c r="KVO113" s="143"/>
      <c r="KVP113" s="163"/>
      <c r="KVQ113" s="139"/>
      <c r="KVR113" s="143"/>
      <c r="KVS113" s="163"/>
      <c r="KVT113" s="191"/>
      <c r="KVU113" s="164"/>
      <c r="KVV113" s="163"/>
      <c r="KVX113" s="165"/>
      <c r="KVZ113" s="139"/>
      <c r="KWB113" s="190"/>
      <c r="KWC113" s="141"/>
      <c r="KWD113" s="139"/>
      <c r="KWE113" s="163"/>
      <c r="KWF113" s="163"/>
      <c r="KWG113" s="139"/>
      <c r="KWH113" s="143"/>
      <c r="KWI113" s="163"/>
      <c r="KWJ113" s="139"/>
      <c r="KWK113" s="143"/>
      <c r="KWL113" s="163"/>
      <c r="KWM113" s="139"/>
      <c r="KWN113" s="143"/>
      <c r="KWO113" s="163"/>
      <c r="KWP113" s="139"/>
      <c r="KWQ113" s="143"/>
      <c r="KWR113" s="163"/>
      <c r="KWS113" s="191"/>
      <c r="KWT113" s="164"/>
      <c r="KWU113" s="163"/>
      <c r="KWW113" s="165"/>
      <c r="KWY113" s="139"/>
      <c r="KXA113" s="190"/>
      <c r="KXB113" s="141"/>
      <c r="KXC113" s="139"/>
      <c r="KXD113" s="163"/>
      <c r="KXE113" s="163"/>
      <c r="KXF113" s="139"/>
      <c r="KXG113" s="143"/>
      <c r="KXH113" s="163"/>
      <c r="KXI113" s="139"/>
      <c r="KXJ113" s="143"/>
      <c r="KXK113" s="163"/>
      <c r="KXL113" s="139"/>
      <c r="KXM113" s="143"/>
      <c r="KXN113" s="163"/>
      <c r="KXO113" s="139"/>
      <c r="KXP113" s="143"/>
      <c r="KXQ113" s="163"/>
      <c r="KXR113" s="191"/>
      <c r="KXS113" s="164"/>
      <c r="KXT113" s="163"/>
      <c r="KXV113" s="165"/>
      <c r="KXX113" s="139"/>
      <c r="KXZ113" s="190"/>
      <c r="KYA113" s="141"/>
      <c r="KYB113" s="139"/>
      <c r="KYC113" s="163"/>
      <c r="KYD113" s="163"/>
      <c r="KYE113" s="139"/>
      <c r="KYF113" s="143"/>
      <c r="KYG113" s="163"/>
      <c r="KYH113" s="139"/>
      <c r="KYI113" s="143"/>
      <c r="KYJ113" s="163"/>
      <c r="KYK113" s="139"/>
      <c r="KYL113" s="143"/>
      <c r="KYM113" s="163"/>
      <c r="KYN113" s="139"/>
      <c r="KYO113" s="143"/>
      <c r="KYP113" s="163"/>
      <c r="KYQ113" s="191"/>
      <c r="KYR113" s="164"/>
      <c r="KYS113" s="163"/>
      <c r="KYU113" s="165"/>
      <c r="KYW113" s="139"/>
      <c r="KYY113" s="190"/>
      <c r="KYZ113" s="141"/>
      <c r="KZA113" s="139"/>
      <c r="KZB113" s="163"/>
      <c r="KZC113" s="163"/>
      <c r="KZD113" s="139"/>
      <c r="KZE113" s="143"/>
      <c r="KZF113" s="163"/>
      <c r="KZG113" s="139"/>
      <c r="KZH113" s="143"/>
      <c r="KZI113" s="163"/>
      <c r="KZJ113" s="139"/>
      <c r="KZK113" s="143"/>
      <c r="KZL113" s="163"/>
      <c r="KZM113" s="139"/>
      <c r="KZN113" s="143"/>
      <c r="KZO113" s="163"/>
      <c r="KZP113" s="191"/>
      <c r="KZQ113" s="164"/>
      <c r="KZR113" s="163"/>
      <c r="KZT113" s="165"/>
      <c r="KZV113" s="139"/>
      <c r="KZX113" s="190"/>
      <c r="KZY113" s="141"/>
      <c r="KZZ113" s="139"/>
      <c r="LAA113" s="163"/>
      <c r="LAB113" s="163"/>
      <c r="LAC113" s="139"/>
      <c r="LAD113" s="143"/>
      <c r="LAE113" s="163"/>
      <c r="LAF113" s="139"/>
      <c r="LAG113" s="143"/>
      <c r="LAH113" s="163"/>
      <c r="LAI113" s="139"/>
      <c r="LAJ113" s="143"/>
      <c r="LAK113" s="163"/>
      <c r="LAL113" s="139"/>
      <c r="LAM113" s="143"/>
      <c r="LAN113" s="163"/>
      <c r="LAO113" s="191"/>
      <c r="LAP113" s="164"/>
      <c r="LAQ113" s="163"/>
      <c r="LAS113" s="165"/>
      <c r="LAU113" s="139"/>
      <c r="LAW113" s="190"/>
      <c r="LAX113" s="141"/>
      <c r="LAY113" s="139"/>
      <c r="LAZ113" s="163"/>
      <c r="LBA113" s="163"/>
      <c r="LBB113" s="139"/>
      <c r="LBC113" s="143"/>
      <c r="LBD113" s="163"/>
      <c r="LBE113" s="139"/>
      <c r="LBF113" s="143"/>
      <c r="LBG113" s="163"/>
      <c r="LBH113" s="139"/>
      <c r="LBI113" s="143"/>
      <c r="LBJ113" s="163"/>
      <c r="LBK113" s="139"/>
      <c r="LBL113" s="143"/>
      <c r="LBM113" s="163"/>
      <c r="LBN113" s="191"/>
      <c r="LBO113" s="164"/>
      <c r="LBP113" s="163"/>
      <c r="LBR113" s="165"/>
      <c r="LBT113" s="139"/>
      <c r="LBV113" s="190"/>
      <c r="LBW113" s="141"/>
      <c r="LBX113" s="139"/>
      <c r="LBY113" s="163"/>
      <c r="LBZ113" s="163"/>
      <c r="LCA113" s="139"/>
      <c r="LCB113" s="143"/>
      <c r="LCC113" s="163"/>
      <c r="LCD113" s="139"/>
      <c r="LCE113" s="143"/>
      <c r="LCF113" s="163"/>
      <c r="LCG113" s="139"/>
      <c r="LCH113" s="143"/>
      <c r="LCI113" s="163"/>
      <c r="LCJ113" s="139"/>
      <c r="LCK113" s="143"/>
      <c r="LCL113" s="163"/>
      <c r="LCM113" s="191"/>
      <c r="LCN113" s="164"/>
      <c r="LCO113" s="163"/>
      <c r="LCQ113" s="165"/>
      <c r="LCS113" s="139"/>
      <c r="LCU113" s="190"/>
      <c r="LCV113" s="141"/>
      <c r="LCW113" s="139"/>
      <c r="LCX113" s="163"/>
      <c r="LCY113" s="163"/>
      <c r="LCZ113" s="139"/>
      <c r="LDA113" s="143"/>
      <c r="LDB113" s="163"/>
      <c r="LDC113" s="139"/>
      <c r="LDD113" s="143"/>
      <c r="LDE113" s="163"/>
      <c r="LDF113" s="139"/>
      <c r="LDG113" s="143"/>
      <c r="LDH113" s="163"/>
      <c r="LDI113" s="139"/>
      <c r="LDJ113" s="143"/>
      <c r="LDK113" s="163"/>
      <c r="LDL113" s="191"/>
      <c r="LDM113" s="164"/>
      <c r="LDN113" s="163"/>
      <c r="LDP113" s="165"/>
      <c r="LDR113" s="139"/>
      <c r="LDT113" s="190"/>
      <c r="LDU113" s="141"/>
      <c r="LDV113" s="139"/>
      <c r="LDW113" s="163"/>
      <c r="LDX113" s="163"/>
      <c r="LDY113" s="139"/>
      <c r="LDZ113" s="143"/>
      <c r="LEA113" s="163"/>
      <c r="LEB113" s="139"/>
      <c r="LEC113" s="143"/>
      <c r="LED113" s="163"/>
      <c r="LEE113" s="139"/>
      <c r="LEF113" s="143"/>
      <c r="LEG113" s="163"/>
      <c r="LEH113" s="139"/>
      <c r="LEI113" s="143"/>
      <c r="LEJ113" s="163"/>
      <c r="LEK113" s="191"/>
      <c r="LEL113" s="164"/>
      <c r="LEM113" s="163"/>
      <c r="LEO113" s="165"/>
      <c r="LEQ113" s="139"/>
      <c r="LES113" s="190"/>
      <c r="LET113" s="141"/>
      <c r="LEU113" s="139"/>
      <c r="LEV113" s="163"/>
      <c r="LEW113" s="163"/>
      <c r="LEX113" s="139"/>
      <c r="LEY113" s="143"/>
      <c r="LEZ113" s="163"/>
      <c r="LFA113" s="139"/>
      <c r="LFB113" s="143"/>
      <c r="LFC113" s="163"/>
      <c r="LFD113" s="139"/>
      <c r="LFE113" s="143"/>
      <c r="LFF113" s="163"/>
      <c r="LFG113" s="139"/>
      <c r="LFH113" s="143"/>
      <c r="LFI113" s="163"/>
      <c r="LFJ113" s="191"/>
      <c r="LFK113" s="164"/>
      <c r="LFL113" s="163"/>
      <c r="LFN113" s="165"/>
      <c r="LFP113" s="139"/>
      <c r="LFR113" s="190"/>
      <c r="LFS113" s="141"/>
      <c r="LFT113" s="139"/>
      <c r="LFU113" s="163"/>
      <c r="LFV113" s="163"/>
      <c r="LFW113" s="139"/>
      <c r="LFX113" s="143"/>
      <c r="LFY113" s="163"/>
      <c r="LFZ113" s="139"/>
      <c r="LGA113" s="143"/>
      <c r="LGB113" s="163"/>
      <c r="LGC113" s="139"/>
      <c r="LGD113" s="143"/>
      <c r="LGE113" s="163"/>
      <c r="LGF113" s="139"/>
      <c r="LGG113" s="143"/>
      <c r="LGH113" s="163"/>
      <c r="LGI113" s="191"/>
      <c r="LGJ113" s="164"/>
      <c r="LGK113" s="163"/>
      <c r="LGM113" s="165"/>
      <c r="LGO113" s="139"/>
      <c r="LGQ113" s="190"/>
      <c r="LGR113" s="141"/>
      <c r="LGS113" s="139"/>
      <c r="LGT113" s="163"/>
      <c r="LGU113" s="163"/>
      <c r="LGV113" s="139"/>
      <c r="LGW113" s="143"/>
      <c r="LGX113" s="163"/>
      <c r="LGY113" s="139"/>
      <c r="LGZ113" s="143"/>
      <c r="LHA113" s="163"/>
      <c r="LHB113" s="139"/>
      <c r="LHC113" s="143"/>
      <c r="LHD113" s="163"/>
      <c r="LHE113" s="139"/>
      <c r="LHF113" s="143"/>
      <c r="LHG113" s="163"/>
      <c r="LHH113" s="191"/>
      <c r="LHI113" s="164"/>
      <c r="LHJ113" s="163"/>
      <c r="LHL113" s="165"/>
      <c r="LHN113" s="139"/>
      <c r="LHP113" s="190"/>
      <c r="LHQ113" s="141"/>
      <c r="LHR113" s="139"/>
      <c r="LHS113" s="163"/>
      <c r="LHT113" s="163"/>
      <c r="LHU113" s="139"/>
      <c r="LHV113" s="143"/>
      <c r="LHW113" s="163"/>
      <c r="LHX113" s="139"/>
      <c r="LHY113" s="143"/>
      <c r="LHZ113" s="163"/>
      <c r="LIA113" s="139"/>
      <c r="LIB113" s="143"/>
      <c r="LIC113" s="163"/>
      <c r="LID113" s="139"/>
      <c r="LIE113" s="143"/>
      <c r="LIF113" s="163"/>
      <c r="LIG113" s="191"/>
      <c r="LIH113" s="164"/>
      <c r="LII113" s="163"/>
      <c r="LIK113" s="165"/>
      <c r="LIM113" s="139"/>
      <c r="LIO113" s="190"/>
      <c r="LIP113" s="141"/>
      <c r="LIQ113" s="139"/>
      <c r="LIR113" s="163"/>
      <c r="LIS113" s="163"/>
      <c r="LIT113" s="139"/>
      <c r="LIU113" s="143"/>
      <c r="LIV113" s="163"/>
      <c r="LIW113" s="139"/>
      <c r="LIX113" s="143"/>
      <c r="LIY113" s="163"/>
      <c r="LIZ113" s="139"/>
      <c r="LJA113" s="143"/>
      <c r="LJB113" s="163"/>
      <c r="LJC113" s="139"/>
      <c r="LJD113" s="143"/>
      <c r="LJE113" s="163"/>
      <c r="LJF113" s="191"/>
      <c r="LJG113" s="164"/>
      <c r="LJH113" s="163"/>
      <c r="LJJ113" s="165"/>
      <c r="LJL113" s="139"/>
      <c r="LJN113" s="190"/>
      <c r="LJO113" s="141"/>
      <c r="LJP113" s="139"/>
      <c r="LJQ113" s="163"/>
      <c r="LJR113" s="163"/>
      <c r="LJS113" s="139"/>
      <c r="LJT113" s="143"/>
      <c r="LJU113" s="163"/>
      <c r="LJV113" s="139"/>
      <c r="LJW113" s="143"/>
      <c r="LJX113" s="163"/>
      <c r="LJY113" s="139"/>
      <c r="LJZ113" s="143"/>
      <c r="LKA113" s="163"/>
      <c r="LKB113" s="139"/>
      <c r="LKC113" s="143"/>
      <c r="LKD113" s="163"/>
      <c r="LKE113" s="191"/>
      <c r="LKF113" s="164"/>
      <c r="LKG113" s="163"/>
      <c r="LKI113" s="165"/>
      <c r="LKK113" s="139"/>
      <c r="LKM113" s="190"/>
      <c r="LKN113" s="141"/>
      <c r="LKO113" s="139"/>
      <c r="LKP113" s="163"/>
      <c r="LKQ113" s="163"/>
      <c r="LKR113" s="139"/>
      <c r="LKS113" s="143"/>
      <c r="LKT113" s="163"/>
      <c r="LKU113" s="139"/>
      <c r="LKV113" s="143"/>
      <c r="LKW113" s="163"/>
      <c r="LKX113" s="139"/>
      <c r="LKY113" s="143"/>
      <c r="LKZ113" s="163"/>
      <c r="LLA113" s="139"/>
      <c r="LLB113" s="143"/>
      <c r="LLC113" s="163"/>
      <c r="LLD113" s="191"/>
      <c r="LLE113" s="164"/>
      <c r="LLF113" s="163"/>
      <c r="LLH113" s="165"/>
      <c r="LLJ113" s="139"/>
      <c r="LLL113" s="190"/>
      <c r="LLM113" s="141"/>
      <c r="LLN113" s="139"/>
      <c r="LLO113" s="163"/>
      <c r="LLP113" s="163"/>
      <c r="LLQ113" s="139"/>
      <c r="LLR113" s="143"/>
      <c r="LLS113" s="163"/>
      <c r="LLT113" s="139"/>
      <c r="LLU113" s="143"/>
      <c r="LLV113" s="163"/>
      <c r="LLW113" s="139"/>
      <c r="LLX113" s="143"/>
      <c r="LLY113" s="163"/>
      <c r="LLZ113" s="139"/>
      <c r="LMA113" s="143"/>
      <c r="LMB113" s="163"/>
      <c r="LMC113" s="191"/>
      <c r="LMD113" s="164"/>
      <c r="LME113" s="163"/>
      <c r="LMG113" s="165"/>
      <c r="LMI113" s="139"/>
      <c r="LMK113" s="190"/>
      <c r="LML113" s="141"/>
      <c r="LMM113" s="139"/>
      <c r="LMN113" s="163"/>
      <c r="LMO113" s="163"/>
      <c r="LMP113" s="139"/>
      <c r="LMQ113" s="143"/>
      <c r="LMR113" s="163"/>
      <c r="LMS113" s="139"/>
      <c r="LMT113" s="143"/>
      <c r="LMU113" s="163"/>
      <c r="LMV113" s="139"/>
      <c r="LMW113" s="143"/>
      <c r="LMX113" s="163"/>
      <c r="LMY113" s="139"/>
      <c r="LMZ113" s="143"/>
      <c r="LNA113" s="163"/>
      <c r="LNB113" s="191"/>
      <c r="LNC113" s="164"/>
      <c r="LND113" s="163"/>
      <c r="LNF113" s="165"/>
      <c r="LNH113" s="139"/>
      <c r="LNJ113" s="190"/>
      <c r="LNK113" s="141"/>
      <c r="LNL113" s="139"/>
      <c r="LNM113" s="163"/>
      <c r="LNN113" s="163"/>
      <c r="LNO113" s="139"/>
      <c r="LNP113" s="143"/>
      <c r="LNQ113" s="163"/>
      <c r="LNR113" s="139"/>
      <c r="LNS113" s="143"/>
      <c r="LNT113" s="163"/>
      <c r="LNU113" s="139"/>
      <c r="LNV113" s="143"/>
      <c r="LNW113" s="163"/>
      <c r="LNX113" s="139"/>
      <c r="LNY113" s="143"/>
      <c r="LNZ113" s="163"/>
      <c r="LOA113" s="191"/>
      <c r="LOB113" s="164"/>
      <c r="LOC113" s="163"/>
      <c r="LOE113" s="165"/>
      <c r="LOG113" s="139"/>
      <c r="LOI113" s="190"/>
      <c r="LOJ113" s="141"/>
      <c r="LOK113" s="139"/>
      <c r="LOL113" s="163"/>
      <c r="LOM113" s="163"/>
      <c r="LON113" s="139"/>
      <c r="LOO113" s="143"/>
      <c r="LOP113" s="163"/>
      <c r="LOQ113" s="139"/>
      <c r="LOR113" s="143"/>
      <c r="LOS113" s="163"/>
      <c r="LOT113" s="139"/>
      <c r="LOU113" s="143"/>
      <c r="LOV113" s="163"/>
      <c r="LOW113" s="139"/>
      <c r="LOX113" s="143"/>
      <c r="LOY113" s="163"/>
      <c r="LOZ113" s="191"/>
      <c r="LPA113" s="164"/>
      <c r="LPB113" s="163"/>
      <c r="LPD113" s="165"/>
      <c r="LPF113" s="139"/>
      <c r="LPH113" s="190"/>
      <c r="LPI113" s="141"/>
      <c r="LPJ113" s="139"/>
      <c r="LPK113" s="163"/>
      <c r="LPL113" s="163"/>
      <c r="LPM113" s="139"/>
      <c r="LPN113" s="143"/>
      <c r="LPO113" s="163"/>
      <c r="LPP113" s="139"/>
      <c r="LPQ113" s="143"/>
      <c r="LPR113" s="163"/>
      <c r="LPS113" s="139"/>
      <c r="LPT113" s="143"/>
      <c r="LPU113" s="163"/>
      <c r="LPV113" s="139"/>
      <c r="LPW113" s="143"/>
      <c r="LPX113" s="163"/>
      <c r="LPY113" s="191"/>
      <c r="LPZ113" s="164"/>
      <c r="LQA113" s="163"/>
      <c r="LQC113" s="165"/>
      <c r="LQE113" s="139"/>
      <c r="LQG113" s="190"/>
      <c r="LQH113" s="141"/>
      <c r="LQI113" s="139"/>
      <c r="LQJ113" s="163"/>
      <c r="LQK113" s="163"/>
      <c r="LQL113" s="139"/>
      <c r="LQM113" s="143"/>
      <c r="LQN113" s="163"/>
      <c r="LQO113" s="139"/>
      <c r="LQP113" s="143"/>
      <c r="LQQ113" s="163"/>
      <c r="LQR113" s="139"/>
      <c r="LQS113" s="143"/>
      <c r="LQT113" s="163"/>
      <c r="LQU113" s="139"/>
      <c r="LQV113" s="143"/>
      <c r="LQW113" s="163"/>
      <c r="LQX113" s="191"/>
      <c r="LQY113" s="164"/>
      <c r="LQZ113" s="163"/>
      <c r="LRB113" s="165"/>
      <c r="LRD113" s="139"/>
      <c r="LRF113" s="190"/>
      <c r="LRG113" s="141"/>
      <c r="LRH113" s="139"/>
      <c r="LRI113" s="163"/>
      <c r="LRJ113" s="163"/>
      <c r="LRK113" s="139"/>
      <c r="LRL113" s="143"/>
      <c r="LRM113" s="163"/>
      <c r="LRN113" s="139"/>
      <c r="LRO113" s="143"/>
      <c r="LRP113" s="163"/>
      <c r="LRQ113" s="139"/>
      <c r="LRR113" s="143"/>
      <c r="LRS113" s="163"/>
      <c r="LRT113" s="139"/>
      <c r="LRU113" s="143"/>
      <c r="LRV113" s="163"/>
      <c r="LRW113" s="191"/>
      <c r="LRX113" s="164"/>
      <c r="LRY113" s="163"/>
      <c r="LSA113" s="165"/>
      <c r="LSC113" s="139"/>
      <c r="LSE113" s="190"/>
      <c r="LSF113" s="141"/>
      <c r="LSG113" s="139"/>
      <c r="LSH113" s="163"/>
      <c r="LSI113" s="163"/>
      <c r="LSJ113" s="139"/>
      <c r="LSK113" s="143"/>
      <c r="LSL113" s="163"/>
      <c r="LSM113" s="139"/>
      <c r="LSN113" s="143"/>
      <c r="LSO113" s="163"/>
      <c r="LSP113" s="139"/>
      <c r="LSQ113" s="143"/>
      <c r="LSR113" s="163"/>
      <c r="LSS113" s="139"/>
      <c r="LST113" s="143"/>
      <c r="LSU113" s="163"/>
      <c r="LSV113" s="191"/>
      <c r="LSW113" s="164"/>
      <c r="LSX113" s="163"/>
      <c r="LSZ113" s="165"/>
      <c r="LTB113" s="139"/>
      <c r="LTD113" s="190"/>
      <c r="LTE113" s="141"/>
      <c r="LTF113" s="139"/>
      <c r="LTG113" s="163"/>
      <c r="LTH113" s="163"/>
      <c r="LTI113" s="139"/>
      <c r="LTJ113" s="143"/>
      <c r="LTK113" s="163"/>
      <c r="LTL113" s="139"/>
      <c r="LTM113" s="143"/>
      <c r="LTN113" s="163"/>
      <c r="LTO113" s="139"/>
      <c r="LTP113" s="143"/>
      <c r="LTQ113" s="163"/>
      <c r="LTR113" s="139"/>
      <c r="LTS113" s="143"/>
      <c r="LTT113" s="163"/>
      <c r="LTU113" s="191"/>
      <c r="LTV113" s="164"/>
      <c r="LTW113" s="163"/>
      <c r="LTY113" s="165"/>
      <c r="LUA113" s="139"/>
      <c r="LUC113" s="190"/>
      <c r="LUD113" s="141"/>
      <c r="LUE113" s="139"/>
      <c r="LUF113" s="163"/>
      <c r="LUG113" s="163"/>
      <c r="LUH113" s="139"/>
      <c r="LUI113" s="143"/>
      <c r="LUJ113" s="163"/>
      <c r="LUK113" s="139"/>
      <c r="LUL113" s="143"/>
      <c r="LUM113" s="163"/>
      <c r="LUN113" s="139"/>
      <c r="LUO113" s="143"/>
      <c r="LUP113" s="163"/>
      <c r="LUQ113" s="139"/>
      <c r="LUR113" s="143"/>
      <c r="LUS113" s="163"/>
      <c r="LUT113" s="191"/>
      <c r="LUU113" s="164"/>
      <c r="LUV113" s="163"/>
      <c r="LUX113" s="165"/>
      <c r="LUZ113" s="139"/>
      <c r="LVB113" s="190"/>
      <c r="LVC113" s="141"/>
      <c r="LVD113" s="139"/>
      <c r="LVE113" s="163"/>
      <c r="LVF113" s="163"/>
      <c r="LVG113" s="139"/>
      <c r="LVH113" s="143"/>
      <c r="LVI113" s="163"/>
      <c r="LVJ113" s="139"/>
      <c r="LVK113" s="143"/>
      <c r="LVL113" s="163"/>
      <c r="LVM113" s="139"/>
      <c r="LVN113" s="143"/>
      <c r="LVO113" s="163"/>
      <c r="LVP113" s="139"/>
      <c r="LVQ113" s="143"/>
      <c r="LVR113" s="163"/>
      <c r="LVS113" s="191"/>
      <c r="LVT113" s="164"/>
      <c r="LVU113" s="163"/>
      <c r="LVW113" s="165"/>
      <c r="LVY113" s="139"/>
      <c r="LWA113" s="190"/>
      <c r="LWB113" s="141"/>
      <c r="LWC113" s="139"/>
      <c r="LWD113" s="163"/>
      <c r="LWE113" s="163"/>
      <c r="LWF113" s="139"/>
      <c r="LWG113" s="143"/>
      <c r="LWH113" s="163"/>
      <c r="LWI113" s="139"/>
      <c r="LWJ113" s="143"/>
      <c r="LWK113" s="163"/>
      <c r="LWL113" s="139"/>
      <c r="LWM113" s="143"/>
      <c r="LWN113" s="163"/>
      <c r="LWO113" s="139"/>
      <c r="LWP113" s="143"/>
      <c r="LWQ113" s="163"/>
      <c r="LWR113" s="191"/>
      <c r="LWS113" s="164"/>
      <c r="LWT113" s="163"/>
      <c r="LWV113" s="165"/>
      <c r="LWX113" s="139"/>
      <c r="LWZ113" s="190"/>
      <c r="LXA113" s="141"/>
      <c r="LXB113" s="139"/>
      <c r="LXC113" s="163"/>
      <c r="LXD113" s="163"/>
      <c r="LXE113" s="139"/>
      <c r="LXF113" s="143"/>
      <c r="LXG113" s="163"/>
      <c r="LXH113" s="139"/>
      <c r="LXI113" s="143"/>
      <c r="LXJ113" s="163"/>
      <c r="LXK113" s="139"/>
      <c r="LXL113" s="143"/>
      <c r="LXM113" s="163"/>
      <c r="LXN113" s="139"/>
      <c r="LXO113" s="143"/>
      <c r="LXP113" s="163"/>
      <c r="LXQ113" s="191"/>
      <c r="LXR113" s="164"/>
      <c r="LXS113" s="163"/>
      <c r="LXU113" s="165"/>
      <c r="LXW113" s="139"/>
      <c r="LXY113" s="190"/>
      <c r="LXZ113" s="141"/>
      <c r="LYA113" s="139"/>
      <c r="LYB113" s="163"/>
      <c r="LYC113" s="163"/>
      <c r="LYD113" s="139"/>
      <c r="LYE113" s="143"/>
      <c r="LYF113" s="163"/>
      <c r="LYG113" s="139"/>
      <c r="LYH113" s="143"/>
      <c r="LYI113" s="163"/>
      <c r="LYJ113" s="139"/>
      <c r="LYK113" s="143"/>
      <c r="LYL113" s="163"/>
      <c r="LYM113" s="139"/>
      <c r="LYN113" s="143"/>
      <c r="LYO113" s="163"/>
      <c r="LYP113" s="191"/>
      <c r="LYQ113" s="164"/>
      <c r="LYR113" s="163"/>
      <c r="LYT113" s="165"/>
      <c r="LYV113" s="139"/>
      <c r="LYX113" s="190"/>
      <c r="LYY113" s="141"/>
      <c r="LYZ113" s="139"/>
      <c r="LZA113" s="163"/>
      <c r="LZB113" s="163"/>
      <c r="LZC113" s="139"/>
      <c r="LZD113" s="143"/>
      <c r="LZE113" s="163"/>
      <c r="LZF113" s="139"/>
      <c r="LZG113" s="143"/>
      <c r="LZH113" s="163"/>
      <c r="LZI113" s="139"/>
      <c r="LZJ113" s="143"/>
      <c r="LZK113" s="163"/>
      <c r="LZL113" s="139"/>
      <c r="LZM113" s="143"/>
      <c r="LZN113" s="163"/>
      <c r="LZO113" s="191"/>
      <c r="LZP113" s="164"/>
      <c r="LZQ113" s="163"/>
      <c r="LZS113" s="165"/>
      <c r="LZU113" s="139"/>
      <c r="LZW113" s="190"/>
      <c r="LZX113" s="141"/>
      <c r="LZY113" s="139"/>
      <c r="LZZ113" s="163"/>
      <c r="MAA113" s="163"/>
      <c r="MAB113" s="139"/>
      <c r="MAC113" s="143"/>
      <c r="MAD113" s="163"/>
      <c r="MAE113" s="139"/>
      <c r="MAF113" s="143"/>
      <c r="MAG113" s="163"/>
      <c r="MAH113" s="139"/>
      <c r="MAI113" s="143"/>
      <c r="MAJ113" s="163"/>
      <c r="MAK113" s="139"/>
      <c r="MAL113" s="143"/>
      <c r="MAM113" s="163"/>
      <c r="MAN113" s="191"/>
      <c r="MAO113" s="164"/>
      <c r="MAP113" s="163"/>
      <c r="MAR113" s="165"/>
      <c r="MAT113" s="139"/>
      <c r="MAV113" s="190"/>
      <c r="MAW113" s="141"/>
      <c r="MAX113" s="139"/>
      <c r="MAY113" s="163"/>
      <c r="MAZ113" s="163"/>
      <c r="MBA113" s="139"/>
      <c r="MBB113" s="143"/>
      <c r="MBC113" s="163"/>
      <c r="MBD113" s="139"/>
      <c r="MBE113" s="143"/>
      <c r="MBF113" s="163"/>
      <c r="MBG113" s="139"/>
      <c r="MBH113" s="143"/>
      <c r="MBI113" s="163"/>
      <c r="MBJ113" s="139"/>
      <c r="MBK113" s="143"/>
      <c r="MBL113" s="163"/>
      <c r="MBM113" s="191"/>
      <c r="MBN113" s="164"/>
      <c r="MBO113" s="163"/>
      <c r="MBQ113" s="165"/>
      <c r="MBS113" s="139"/>
      <c r="MBU113" s="190"/>
      <c r="MBV113" s="141"/>
      <c r="MBW113" s="139"/>
      <c r="MBX113" s="163"/>
      <c r="MBY113" s="163"/>
      <c r="MBZ113" s="139"/>
      <c r="MCA113" s="143"/>
      <c r="MCB113" s="163"/>
      <c r="MCC113" s="139"/>
      <c r="MCD113" s="143"/>
      <c r="MCE113" s="163"/>
      <c r="MCF113" s="139"/>
      <c r="MCG113" s="143"/>
      <c r="MCH113" s="163"/>
      <c r="MCI113" s="139"/>
      <c r="MCJ113" s="143"/>
      <c r="MCK113" s="163"/>
      <c r="MCL113" s="191"/>
      <c r="MCM113" s="164"/>
      <c r="MCN113" s="163"/>
      <c r="MCP113" s="165"/>
      <c r="MCR113" s="139"/>
      <c r="MCT113" s="190"/>
      <c r="MCU113" s="141"/>
      <c r="MCV113" s="139"/>
      <c r="MCW113" s="163"/>
      <c r="MCX113" s="163"/>
      <c r="MCY113" s="139"/>
      <c r="MCZ113" s="143"/>
      <c r="MDA113" s="163"/>
      <c r="MDB113" s="139"/>
      <c r="MDC113" s="143"/>
      <c r="MDD113" s="163"/>
      <c r="MDE113" s="139"/>
      <c r="MDF113" s="143"/>
      <c r="MDG113" s="163"/>
      <c r="MDH113" s="139"/>
      <c r="MDI113" s="143"/>
      <c r="MDJ113" s="163"/>
      <c r="MDK113" s="191"/>
      <c r="MDL113" s="164"/>
      <c r="MDM113" s="163"/>
      <c r="MDO113" s="165"/>
      <c r="MDQ113" s="139"/>
      <c r="MDS113" s="190"/>
      <c r="MDT113" s="141"/>
      <c r="MDU113" s="139"/>
      <c r="MDV113" s="163"/>
      <c r="MDW113" s="163"/>
      <c r="MDX113" s="139"/>
      <c r="MDY113" s="143"/>
      <c r="MDZ113" s="163"/>
      <c r="MEA113" s="139"/>
      <c r="MEB113" s="143"/>
      <c r="MEC113" s="163"/>
      <c r="MED113" s="139"/>
      <c r="MEE113" s="143"/>
      <c r="MEF113" s="163"/>
      <c r="MEG113" s="139"/>
      <c r="MEH113" s="143"/>
      <c r="MEI113" s="163"/>
      <c r="MEJ113" s="191"/>
      <c r="MEK113" s="164"/>
      <c r="MEL113" s="163"/>
      <c r="MEN113" s="165"/>
      <c r="MEP113" s="139"/>
      <c r="MER113" s="190"/>
      <c r="MES113" s="141"/>
      <c r="MET113" s="139"/>
      <c r="MEU113" s="163"/>
      <c r="MEV113" s="163"/>
      <c r="MEW113" s="139"/>
      <c r="MEX113" s="143"/>
      <c r="MEY113" s="163"/>
      <c r="MEZ113" s="139"/>
      <c r="MFA113" s="143"/>
      <c r="MFB113" s="163"/>
      <c r="MFC113" s="139"/>
      <c r="MFD113" s="143"/>
      <c r="MFE113" s="163"/>
      <c r="MFF113" s="139"/>
      <c r="MFG113" s="143"/>
      <c r="MFH113" s="163"/>
      <c r="MFI113" s="191"/>
      <c r="MFJ113" s="164"/>
      <c r="MFK113" s="163"/>
      <c r="MFM113" s="165"/>
      <c r="MFO113" s="139"/>
      <c r="MFQ113" s="190"/>
      <c r="MFR113" s="141"/>
      <c r="MFS113" s="139"/>
      <c r="MFT113" s="163"/>
      <c r="MFU113" s="163"/>
      <c r="MFV113" s="139"/>
      <c r="MFW113" s="143"/>
      <c r="MFX113" s="163"/>
      <c r="MFY113" s="139"/>
      <c r="MFZ113" s="143"/>
      <c r="MGA113" s="163"/>
      <c r="MGB113" s="139"/>
      <c r="MGC113" s="143"/>
      <c r="MGD113" s="163"/>
      <c r="MGE113" s="139"/>
      <c r="MGF113" s="143"/>
      <c r="MGG113" s="163"/>
      <c r="MGH113" s="191"/>
      <c r="MGI113" s="164"/>
      <c r="MGJ113" s="163"/>
      <c r="MGL113" s="165"/>
      <c r="MGN113" s="139"/>
      <c r="MGP113" s="190"/>
      <c r="MGQ113" s="141"/>
      <c r="MGR113" s="139"/>
      <c r="MGS113" s="163"/>
      <c r="MGT113" s="163"/>
      <c r="MGU113" s="139"/>
      <c r="MGV113" s="143"/>
      <c r="MGW113" s="163"/>
      <c r="MGX113" s="139"/>
      <c r="MGY113" s="143"/>
      <c r="MGZ113" s="163"/>
      <c r="MHA113" s="139"/>
      <c r="MHB113" s="143"/>
      <c r="MHC113" s="163"/>
      <c r="MHD113" s="139"/>
      <c r="MHE113" s="143"/>
      <c r="MHF113" s="163"/>
      <c r="MHG113" s="191"/>
      <c r="MHH113" s="164"/>
      <c r="MHI113" s="163"/>
      <c r="MHK113" s="165"/>
      <c r="MHM113" s="139"/>
      <c r="MHO113" s="190"/>
      <c r="MHP113" s="141"/>
      <c r="MHQ113" s="139"/>
      <c r="MHR113" s="163"/>
      <c r="MHS113" s="163"/>
      <c r="MHT113" s="139"/>
      <c r="MHU113" s="143"/>
      <c r="MHV113" s="163"/>
      <c r="MHW113" s="139"/>
      <c r="MHX113" s="143"/>
      <c r="MHY113" s="163"/>
      <c r="MHZ113" s="139"/>
      <c r="MIA113" s="143"/>
      <c r="MIB113" s="163"/>
      <c r="MIC113" s="139"/>
      <c r="MID113" s="143"/>
      <c r="MIE113" s="163"/>
      <c r="MIF113" s="191"/>
      <c r="MIG113" s="164"/>
      <c r="MIH113" s="163"/>
      <c r="MIJ113" s="165"/>
      <c r="MIL113" s="139"/>
      <c r="MIN113" s="190"/>
      <c r="MIO113" s="141"/>
      <c r="MIP113" s="139"/>
      <c r="MIQ113" s="163"/>
      <c r="MIR113" s="163"/>
      <c r="MIS113" s="139"/>
      <c r="MIT113" s="143"/>
      <c r="MIU113" s="163"/>
      <c r="MIV113" s="139"/>
      <c r="MIW113" s="143"/>
      <c r="MIX113" s="163"/>
      <c r="MIY113" s="139"/>
      <c r="MIZ113" s="143"/>
      <c r="MJA113" s="163"/>
      <c r="MJB113" s="139"/>
      <c r="MJC113" s="143"/>
      <c r="MJD113" s="163"/>
      <c r="MJE113" s="191"/>
      <c r="MJF113" s="164"/>
      <c r="MJG113" s="163"/>
      <c r="MJI113" s="165"/>
      <c r="MJK113" s="139"/>
      <c r="MJM113" s="190"/>
      <c r="MJN113" s="141"/>
      <c r="MJO113" s="139"/>
      <c r="MJP113" s="163"/>
      <c r="MJQ113" s="163"/>
      <c r="MJR113" s="139"/>
      <c r="MJS113" s="143"/>
      <c r="MJT113" s="163"/>
      <c r="MJU113" s="139"/>
      <c r="MJV113" s="143"/>
      <c r="MJW113" s="163"/>
      <c r="MJX113" s="139"/>
      <c r="MJY113" s="143"/>
      <c r="MJZ113" s="163"/>
      <c r="MKA113" s="139"/>
      <c r="MKB113" s="143"/>
      <c r="MKC113" s="163"/>
      <c r="MKD113" s="191"/>
      <c r="MKE113" s="164"/>
      <c r="MKF113" s="163"/>
      <c r="MKH113" s="165"/>
      <c r="MKJ113" s="139"/>
      <c r="MKL113" s="190"/>
      <c r="MKM113" s="141"/>
      <c r="MKN113" s="139"/>
      <c r="MKO113" s="163"/>
      <c r="MKP113" s="163"/>
      <c r="MKQ113" s="139"/>
      <c r="MKR113" s="143"/>
      <c r="MKS113" s="163"/>
      <c r="MKT113" s="139"/>
      <c r="MKU113" s="143"/>
      <c r="MKV113" s="163"/>
      <c r="MKW113" s="139"/>
      <c r="MKX113" s="143"/>
      <c r="MKY113" s="163"/>
      <c r="MKZ113" s="139"/>
      <c r="MLA113" s="143"/>
      <c r="MLB113" s="163"/>
      <c r="MLC113" s="191"/>
      <c r="MLD113" s="164"/>
      <c r="MLE113" s="163"/>
      <c r="MLG113" s="165"/>
      <c r="MLI113" s="139"/>
      <c r="MLK113" s="190"/>
      <c r="MLL113" s="141"/>
      <c r="MLM113" s="139"/>
      <c r="MLN113" s="163"/>
      <c r="MLO113" s="163"/>
      <c r="MLP113" s="139"/>
      <c r="MLQ113" s="143"/>
      <c r="MLR113" s="163"/>
      <c r="MLS113" s="139"/>
      <c r="MLT113" s="143"/>
      <c r="MLU113" s="163"/>
      <c r="MLV113" s="139"/>
      <c r="MLW113" s="143"/>
      <c r="MLX113" s="163"/>
      <c r="MLY113" s="139"/>
      <c r="MLZ113" s="143"/>
      <c r="MMA113" s="163"/>
      <c r="MMB113" s="191"/>
      <c r="MMC113" s="164"/>
      <c r="MMD113" s="163"/>
      <c r="MMF113" s="165"/>
      <c r="MMH113" s="139"/>
      <c r="MMJ113" s="190"/>
      <c r="MMK113" s="141"/>
      <c r="MML113" s="139"/>
      <c r="MMM113" s="163"/>
      <c r="MMN113" s="163"/>
      <c r="MMO113" s="139"/>
      <c r="MMP113" s="143"/>
      <c r="MMQ113" s="163"/>
      <c r="MMR113" s="139"/>
      <c r="MMS113" s="143"/>
      <c r="MMT113" s="163"/>
      <c r="MMU113" s="139"/>
      <c r="MMV113" s="143"/>
      <c r="MMW113" s="163"/>
      <c r="MMX113" s="139"/>
      <c r="MMY113" s="143"/>
      <c r="MMZ113" s="163"/>
      <c r="MNA113" s="191"/>
      <c r="MNB113" s="164"/>
      <c r="MNC113" s="163"/>
      <c r="MNE113" s="165"/>
      <c r="MNG113" s="139"/>
      <c r="MNI113" s="190"/>
      <c r="MNJ113" s="141"/>
      <c r="MNK113" s="139"/>
      <c r="MNL113" s="163"/>
      <c r="MNM113" s="163"/>
      <c r="MNN113" s="139"/>
      <c r="MNO113" s="143"/>
      <c r="MNP113" s="163"/>
      <c r="MNQ113" s="139"/>
      <c r="MNR113" s="143"/>
      <c r="MNS113" s="163"/>
      <c r="MNT113" s="139"/>
      <c r="MNU113" s="143"/>
      <c r="MNV113" s="163"/>
      <c r="MNW113" s="139"/>
      <c r="MNX113" s="143"/>
      <c r="MNY113" s="163"/>
      <c r="MNZ113" s="191"/>
      <c r="MOA113" s="164"/>
      <c r="MOB113" s="163"/>
      <c r="MOD113" s="165"/>
      <c r="MOF113" s="139"/>
      <c r="MOH113" s="190"/>
      <c r="MOI113" s="141"/>
      <c r="MOJ113" s="139"/>
      <c r="MOK113" s="163"/>
      <c r="MOL113" s="163"/>
      <c r="MOM113" s="139"/>
      <c r="MON113" s="143"/>
      <c r="MOO113" s="163"/>
      <c r="MOP113" s="139"/>
      <c r="MOQ113" s="143"/>
      <c r="MOR113" s="163"/>
      <c r="MOS113" s="139"/>
      <c r="MOT113" s="143"/>
      <c r="MOU113" s="163"/>
      <c r="MOV113" s="139"/>
      <c r="MOW113" s="143"/>
      <c r="MOX113" s="163"/>
      <c r="MOY113" s="191"/>
      <c r="MOZ113" s="164"/>
      <c r="MPA113" s="163"/>
      <c r="MPC113" s="165"/>
      <c r="MPE113" s="139"/>
      <c r="MPG113" s="190"/>
      <c r="MPH113" s="141"/>
      <c r="MPI113" s="139"/>
      <c r="MPJ113" s="163"/>
      <c r="MPK113" s="163"/>
      <c r="MPL113" s="139"/>
      <c r="MPM113" s="143"/>
      <c r="MPN113" s="163"/>
      <c r="MPO113" s="139"/>
      <c r="MPP113" s="143"/>
      <c r="MPQ113" s="163"/>
      <c r="MPR113" s="139"/>
      <c r="MPS113" s="143"/>
      <c r="MPT113" s="163"/>
      <c r="MPU113" s="139"/>
      <c r="MPV113" s="143"/>
      <c r="MPW113" s="163"/>
      <c r="MPX113" s="191"/>
      <c r="MPY113" s="164"/>
      <c r="MPZ113" s="163"/>
      <c r="MQB113" s="165"/>
      <c r="MQD113" s="139"/>
      <c r="MQF113" s="190"/>
      <c r="MQG113" s="141"/>
      <c r="MQH113" s="139"/>
      <c r="MQI113" s="163"/>
      <c r="MQJ113" s="163"/>
      <c r="MQK113" s="139"/>
      <c r="MQL113" s="143"/>
      <c r="MQM113" s="163"/>
      <c r="MQN113" s="139"/>
      <c r="MQO113" s="143"/>
      <c r="MQP113" s="163"/>
      <c r="MQQ113" s="139"/>
      <c r="MQR113" s="143"/>
      <c r="MQS113" s="163"/>
      <c r="MQT113" s="139"/>
      <c r="MQU113" s="143"/>
      <c r="MQV113" s="163"/>
      <c r="MQW113" s="191"/>
      <c r="MQX113" s="164"/>
      <c r="MQY113" s="163"/>
      <c r="MRA113" s="165"/>
      <c r="MRC113" s="139"/>
      <c r="MRE113" s="190"/>
      <c r="MRF113" s="141"/>
      <c r="MRG113" s="139"/>
      <c r="MRH113" s="163"/>
      <c r="MRI113" s="163"/>
      <c r="MRJ113" s="139"/>
      <c r="MRK113" s="143"/>
      <c r="MRL113" s="163"/>
      <c r="MRM113" s="139"/>
      <c r="MRN113" s="143"/>
      <c r="MRO113" s="163"/>
      <c r="MRP113" s="139"/>
      <c r="MRQ113" s="143"/>
      <c r="MRR113" s="163"/>
      <c r="MRS113" s="139"/>
      <c r="MRT113" s="143"/>
      <c r="MRU113" s="163"/>
      <c r="MRV113" s="191"/>
      <c r="MRW113" s="164"/>
      <c r="MRX113" s="163"/>
      <c r="MRZ113" s="165"/>
      <c r="MSB113" s="139"/>
      <c r="MSD113" s="190"/>
      <c r="MSE113" s="141"/>
      <c r="MSF113" s="139"/>
      <c r="MSG113" s="163"/>
      <c r="MSH113" s="163"/>
      <c r="MSI113" s="139"/>
      <c r="MSJ113" s="143"/>
      <c r="MSK113" s="163"/>
      <c r="MSL113" s="139"/>
      <c r="MSM113" s="143"/>
      <c r="MSN113" s="163"/>
      <c r="MSO113" s="139"/>
      <c r="MSP113" s="143"/>
      <c r="MSQ113" s="163"/>
      <c r="MSR113" s="139"/>
      <c r="MSS113" s="143"/>
      <c r="MST113" s="163"/>
      <c r="MSU113" s="191"/>
      <c r="MSV113" s="164"/>
      <c r="MSW113" s="163"/>
      <c r="MSY113" s="165"/>
      <c r="MTA113" s="139"/>
      <c r="MTC113" s="190"/>
      <c r="MTD113" s="141"/>
      <c r="MTE113" s="139"/>
      <c r="MTF113" s="163"/>
      <c r="MTG113" s="163"/>
      <c r="MTH113" s="139"/>
      <c r="MTI113" s="143"/>
      <c r="MTJ113" s="163"/>
      <c r="MTK113" s="139"/>
      <c r="MTL113" s="143"/>
      <c r="MTM113" s="163"/>
      <c r="MTN113" s="139"/>
      <c r="MTO113" s="143"/>
      <c r="MTP113" s="163"/>
      <c r="MTQ113" s="139"/>
      <c r="MTR113" s="143"/>
      <c r="MTS113" s="163"/>
      <c r="MTT113" s="191"/>
      <c r="MTU113" s="164"/>
      <c r="MTV113" s="163"/>
      <c r="MTX113" s="165"/>
      <c r="MTZ113" s="139"/>
      <c r="MUB113" s="190"/>
      <c r="MUC113" s="141"/>
      <c r="MUD113" s="139"/>
      <c r="MUE113" s="163"/>
      <c r="MUF113" s="163"/>
      <c r="MUG113" s="139"/>
      <c r="MUH113" s="143"/>
      <c r="MUI113" s="163"/>
      <c r="MUJ113" s="139"/>
      <c r="MUK113" s="143"/>
      <c r="MUL113" s="163"/>
      <c r="MUM113" s="139"/>
      <c r="MUN113" s="143"/>
      <c r="MUO113" s="163"/>
      <c r="MUP113" s="139"/>
      <c r="MUQ113" s="143"/>
      <c r="MUR113" s="163"/>
      <c r="MUS113" s="191"/>
      <c r="MUT113" s="164"/>
      <c r="MUU113" s="163"/>
      <c r="MUW113" s="165"/>
      <c r="MUY113" s="139"/>
      <c r="MVA113" s="190"/>
      <c r="MVB113" s="141"/>
      <c r="MVC113" s="139"/>
      <c r="MVD113" s="163"/>
      <c r="MVE113" s="163"/>
      <c r="MVF113" s="139"/>
      <c r="MVG113" s="143"/>
      <c r="MVH113" s="163"/>
      <c r="MVI113" s="139"/>
      <c r="MVJ113" s="143"/>
      <c r="MVK113" s="163"/>
      <c r="MVL113" s="139"/>
      <c r="MVM113" s="143"/>
      <c r="MVN113" s="163"/>
      <c r="MVO113" s="139"/>
      <c r="MVP113" s="143"/>
      <c r="MVQ113" s="163"/>
      <c r="MVR113" s="191"/>
      <c r="MVS113" s="164"/>
      <c r="MVT113" s="163"/>
      <c r="MVV113" s="165"/>
      <c r="MVX113" s="139"/>
      <c r="MVZ113" s="190"/>
      <c r="MWA113" s="141"/>
      <c r="MWB113" s="139"/>
      <c r="MWC113" s="163"/>
      <c r="MWD113" s="163"/>
      <c r="MWE113" s="139"/>
      <c r="MWF113" s="143"/>
      <c r="MWG113" s="163"/>
      <c r="MWH113" s="139"/>
      <c r="MWI113" s="143"/>
      <c r="MWJ113" s="163"/>
      <c r="MWK113" s="139"/>
      <c r="MWL113" s="143"/>
      <c r="MWM113" s="163"/>
      <c r="MWN113" s="139"/>
      <c r="MWO113" s="143"/>
      <c r="MWP113" s="163"/>
      <c r="MWQ113" s="191"/>
      <c r="MWR113" s="164"/>
      <c r="MWS113" s="163"/>
      <c r="MWU113" s="165"/>
      <c r="MWW113" s="139"/>
      <c r="MWY113" s="190"/>
      <c r="MWZ113" s="141"/>
      <c r="MXA113" s="139"/>
      <c r="MXB113" s="163"/>
      <c r="MXC113" s="163"/>
      <c r="MXD113" s="139"/>
      <c r="MXE113" s="143"/>
      <c r="MXF113" s="163"/>
      <c r="MXG113" s="139"/>
      <c r="MXH113" s="143"/>
      <c r="MXI113" s="163"/>
      <c r="MXJ113" s="139"/>
      <c r="MXK113" s="143"/>
      <c r="MXL113" s="163"/>
      <c r="MXM113" s="139"/>
      <c r="MXN113" s="143"/>
      <c r="MXO113" s="163"/>
      <c r="MXP113" s="191"/>
      <c r="MXQ113" s="164"/>
      <c r="MXR113" s="163"/>
      <c r="MXT113" s="165"/>
      <c r="MXV113" s="139"/>
      <c r="MXX113" s="190"/>
      <c r="MXY113" s="141"/>
      <c r="MXZ113" s="139"/>
      <c r="MYA113" s="163"/>
      <c r="MYB113" s="163"/>
      <c r="MYC113" s="139"/>
      <c r="MYD113" s="143"/>
      <c r="MYE113" s="163"/>
      <c r="MYF113" s="139"/>
      <c r="MYG113" s="143"/>
      <c r="MYH113" s="163"/>
      <c r="MYI113" s="139"/>
      <c r="MYJ113" s="143"/>
      <c r="MYK113" s="163"/>
      <c r="MYL113" s="139"/>
      <c r="MYM113" s="143"/>
      <c r="MYN113" s="163"/>
      <c r="MYO113" s="191"/>
      <c r="MYP113" s="164"/>
      <c r="MYQ113" s="163"/>
      <c r="MYS113" s="165"/>
      <c r="MYU113" s="139"/>
      <c r="MYW113" s="190"/>
      <c r="MYX113" s="141"/>
      <c r="MYY113" s="139"/>
      <c r="MYZ113" s="163"/>
      <c r="MZA113" s="163"/>
      <c r="MZB113" s="139"/>
      <c r="MZC113" s="143"/>
      <c r="MZD113" s="163"/>
      <c r="MZE113" s="139"/>
      <c r="MZF113" s="143"/>
      <c r="MZG113" s="163"/>
      <c r="MZH113" s="139"/>
      <c r="MZI113" s="143"/>
      <c r="MZJ113" s="163"/>
      <c r="MZK113" s="139"/>
      <c r="MZL113" s="143"/>
      <c r="MZM113" s="163"/>
      <c r="MZN113" s="191"/>
      <c r="MZO113" s="164"/>
      <c r="MZP113" s="163"/>
      <c r="MZR113" s="165"/>
      <c r="MZT113" s="139"/>
      <c r="MZV113" s="190"/>
      <c r="MZW113" s="141"/>
      <c r="MZX113" s="139"/>
      <c r="MZY113" s="163"/>
      <c r="MZZ113" s="163"/>
      <c r="NAA113" s="139"/>
      <c r="NAB113" s="143"/>
      <c r="NAC113" s="163"/>
      <c r="NAD113" s="139"/>
      <c r="NAE113" s="143"/>
      <c r="NAF113" s="163"/>
      <c r="NAG113" s="139"/>
      <c r="NAH113" s="143"/>
      <c r="NAI113" s="163"/>
      <c r="NAJ113" s="139"/>
      <c r="NAK113" s="143"/>
      <c r="NAL113" s="163"/>
      <c r="NAM113" s="191"/>
      <c r="NAN113" s="164"/>
      <c r="NAO113" s="163"/>
      <c r="NAQ113" s="165"/>
      <c r="NAS113" s="139"/>
      <c r="NAU113" s="190"/>
      <c r="NAV113" s="141"/>
      <c r="NAW113" s="139"/>
      <c r="NAX113" s="163"/>
      <c r="NAY113" s="163"/>
      <c r="NAZ113" s="139"/>
      <c r="NBA113" s="143"/>
      <c r="NBB113" s="163"/>
      <c r="NBC113" s="139"/>
      <c r="NBD113" s="143"/>
      <c r="NBE113" s="163"/>
      <c r="NBF113" s="139"/>
      <c r="NBG113" s="143"/>
      <c r="NBH113" s="163"/>
      <c r="NBI113" s="139"/>
      <c r="NBJ113" s="143"/>
      <c r="NBK113" s="163"/>
      <c r="NBL113" s="191"/>
      <c r="NBM113" s="164"/>
      <c r="NBN113" s="163"/>
      <c r="NBP113" s="165"/>
      <c r="NBR113" s="139"/>
      <c r="NBT113" s="190"/>
      <c r="NBU113" s="141"/>
      <c r="NBV113" s="139"/>
      <c r="NBW113" s="163"/>
      <c r="NBX113" s="163"/>
      <c r="NBY113" s="139"/>
      <c r="NBZ113" s="143"/>
      <c r="NCA113" s="163"/>
      <c r="NCB113" s="139"/>
      <c r="NCC113" s="143"/>
      <c r="NCD113" s="163"/>
      <c r="NCE113" s="139"/>
      <c r="NCF113" s="143"/>
      <c r="NCG113" s="163"/>
      <c r="NCH113" s="139"/>
      <c r="NCI113" s="143"/>
      <c r="NCJ113" s="163"/>
      <c r="NCK113" s="191"/>
      <c r="NCL113" s="164"/>
      <c r="NCM113" s="163"/>
      <c r="NCO113" s="165"/>
      <c r="NCQ113" s="139"/>
      <c r="NCS113" s="190"/>
      <c r="NCT113" s="141"/>
      <c r="NCU113" s="139"/>
      <c r="NCV113" s="163"/>
      <c r="NCW113" s="163"/>
      <c r="NCX113" s="139"/>
      <c r="NCY113" s="143"/>
      <c r="NCZ113" s="163"/>
      <c r="NDA113" s="139"/>
      <c r="NDB113" s="143"/>
      <c r="NDC113" s="163"/>
      <c r="NDD113" s="139"/>
      <c r="NDE113" s="143"/>
      <c r="NDF113" s="163"/>
      <c r="NDG113" s="139"/>
      <c r="NDH113" s="143"/>
      <c r="NDI113" s="163"/>
      <c r="NDJ113" s="191"/>
      <c r="NDK113" s="164"/>
      <c r="NDL113" s="163"/>
      <c r="NDN113" s="165"/>
      <c r="NDP113" s="139"/>
      <c r="NDR113" s="190"/>
      <c r="NDS113" s="141"/>
      <c r="NDT113" s="139"/>
      <c r="NDU113" s="163"/>
      <c r="NDV113" s="163"/>
      <c r="NDW113" s="139"/>
      <c r="NDX113" s="143"/>
      <c r="NDY113" s="163"/>
      <c r="NDZ113" s="139"/>
      <c r="NEA113" s="143"/>
      <c r="NEB113" s="163"/>
      <c r="NEC113" s="139"/>
      <c r="NED113" s="143"/>
      <c r="NEE113" s="163"/>
      <c r="NEF113" s="139"/>
      <c r="NEG113" s="143"/>
      <c r="NEH113" s="163"/>
      <c r="NEI113" s="191"/>
      <c r="NEJ113" s="164"/>
      <c r="NEK113" s="163"/>
      <c r="NEM113" s="165"/>
      <c r="NEO113" s="139"/>
      <c r="NEQ113" s="190"/>
      <c r="NER113" s="141"/>
      <c r="NES113" s="139"/>
      <c r="NET113" s="163"/>
      <c r="NEU113" s="163"/>
      <c r="NEV113" s="139"/>
      <c r="NEW113" s="143"/>
      <c r="NEX113" s="163"/>
      <c r="NEY113" s="139"/>
      <c r="NEZ113" s="143"/>
      <c r="NFA113" s="163"/>
      <c r="NFB113" s="139"/>
      <c r="NFC113" s="143"/>
      <c r="NFD113" s="163"/>
      <c r="NFE113" s="139"/>
      <c r="NFF113" s="143"/>
      <c r="NFG113" s="163"/>
      <c r="NFH113" s="191"/>
      <c r="NFI113" s="164"/>
      <c r="NFJ113" s="163"/>
      <c r="NFL113" s="165"/>
      <c r="NFN113" s="139"/>
      <c r="NFP113" s="190"/>
      <c r="NFQ113" s="141"/>
      <c r="NFR113" s="139"/>
      <c r="NFS113" s="163"/>
      <c r="NFT113" s="163"/>
      <c r="NFU113" s="139"/>
      <c r="NFV113" s="143"/>
      <c r="NFW113" s="163"/>
      <c r="NFX113" s="139"/>
      <c r="NFY113" s="143"/>
      <c r="NFZ113" s="163"/>
      <c r="NGA113" s="139"/>
      <c r="NGB113" s="143"/>
      <c r="NGC113" s="163"/>
      <c r="NGD113" s="139"/>
      <c r="NGE113" s="143"/>
      <c r="NGF113" s="163"/>
      <c r="NGG113" s="191"/>
      <c r="NGH113" s="164"/>
      <c r="NGI113" s="163"/>
      <c r="NGK113" s="165"/>
      <c r="NGM113" s="139"/>
      <c r="NGO113" s="190"/>
      <c r="NGP113" s="141"/>
      <c r="NGQ113" s="139"/>
      <c r="NGR113" s="163"/>
      <c r="NGS113" s="163"/>
      <c r="NGT113" s="139"/>
      <c r="NGU113" s="143"/>
      <c r="NGV113" s="163"/>
      <c r="NGW113" s="139"/>
      <c r="NGX113" s="143"/>
      <c r="NGY113" s="163"/>
      <c r="NGZ113" s="139"/>
      <c r="NHA113" s="143"/>
      <c r="NHB113" s="163"/>
      <c r="NHC113" s="139"/>
      <c r="NHD113" s="143"/>
      <c r="NHE113" s="163"/>
      <c r="NHF113" s="191"/>
      <c r="NHG113" s="164"/>
      <c r="NHH113" s="163"/>
      <c r="NHJ113" s="165"/>
      <c r="NHL113" s="139"/>
      <c r="NHN113" s="190"/>
      <c r="NHO113" s="141"/>
      <c r="NHP113" s="139"/>
      <c r="NHQ113" s="163"/>
      <c r="NHR113" s="163"/>
      <c r="NHS113" s="139"/>
      <c r="NHT113" s="143"/>
      <c r="NHU113" s="163"/>
      <c r="NHV113" s="139"/>
      <c r="NHW113" s="143"/>
      <c r="NHX113" s="163"/>
      <c r="NHY113" s="139"/>
      <c r="NHZ113" s="143"/>
      <c r="NIA113" s="163"/>
      <c r="NIB113" s="139"/>
      <c r="NIC113" s="143"/>
      <c r="NID113" s="163"/>
      <c r="NIE113" s="191"/>
      <c r="NIF113" s="164"/>
      <c r="NIG113" s="163"/>
      <c r="NII113" s="165"/>
      <c r="NIK113" s="139"/>
      <c r="NIM113" s="190"/>
      <c r="NIN113" s="141"/>
      <c r="NIO113" s="139"/>
      <c r="NIP113" s="163"/>
      <c r="NIQ113" s="163"/>
      <c r="NIR113" s="139"/>
      <c r="NIS113" s="143"/>
      <c r="NIT113" s="163"/>
      <c r="NIU113" s="139"/>
      <c r="NIV113" s="143"/>
      <c r="NIW113" s="163"/>
      <c r="NIX113" s="139"/>
      <c r="NIY113" s="143"/>
      <c r="NIZ113" s="163"/>
      <c r="NJA113" s="139"/>
      <c r="NJB113" s="143"/>
      <c r="NJC113" s="163"/>
      <c r="NJD113" s="191"/>
      <c r="NJE113" s="164"/>
      <c r="NJF113" s="163"/>
      <c r="NJH113" s="165"/>
      <c r="NJJ113" s="139"/>
      <c r="NJL113" s="190"/>
      <c r="NJM113" s="141"/>
      <c r="NJN113" s="139"/>
      <c r="NJO113" s="163"/>
      <c r="NJP113" s="163"/>
      <c r="NJQ113" s="139"/>
      <c r="NJR113" s="143"/>
      <c r="NJS113" s="163"/>
      <c r="NJT113" s="139"/>
      <c r="NJU113" s="143"/>
      <c r="NJV113" s="163"/>
      <c r="NJW113" s="139"/>
      <c r="NJX113" s="143"/>
      <c r="NJY113" s="163"/>
      <c r="NJZ113" s="139"/>
      <c r="NKA113" s="143"/>
      <c r="NKB113" s="163"/>
      <c r="NKC113" s="191"/>
      <c r="NKD113" s="164"/>
      <c r="NKE113" s="163"/>
      <c r="NKG113" s="165"/>
      <c r="NKI113" s="139"/>
      <c r="NKK113" s="190"/>
      <c r="NKL113" s="141"/>
      <c r="NKM113" s="139"/>
      <c r="NKN113" s="163"/>
      <c r="NKO113" s="163"/>
      <c r="NKP113" s="139"/>
      <c r="NKQ113" s="143"/>
      <c r="NKR113" s="163"/>
      <c r="NKS113" s="139"/>
      <c r="NKT113" s="143"/>
      <c r="NKU113" s="163"/>
      <c r="NKV113" s="139"/>
      <c r="NKW113" s="143"/>
      <c r="NKX113" s="163"/>
      <c r="NKY113" s="139"/>
      <c r="NKZ113" s="143"/>
      <c r="NLA113" s="163"/>
      <c r="NLB113" s="191"/>
      <c r="NLC113" s="164"/>
      <c r="NLD113" s="163"/>
      <c r="NLF113" s="165"/>
      <c r="NLH113" s="139"/>
      <c r="NLJ113" s="190"/>
      <c r="NLK113" s="141"/>
      <c r="NLL113" s="139"/>
      <c r="NLM113" s="163"/>
      <c r="NLN113" s="163"/>
      <c r="NLO113" s="139"/>
      <c r="NLP113" s="143"/>
      <c r="NLQ113" s="163"/>
      <c r="NLR113" s="139"/>
      <c r="NLS113" s="143"/>
      <c r="NLT113" s="163"/>
      <c r="NLU113" s="139"/>
      <c r="NLV113" s="143"/>
      <c r="NLW113" s="163"/>
      <c r="NLX113" s="139"/>
      <c r="NLY113" s="143"/>
      <c r="NLZ113" s="163"/>
      <c r="NMA113" s="191"/>
      <c r="NMB113" s="164"/>
      <c r="NMC113" s="163"/>
      <c r="NME113" s="165"/>
      <c r="NMG113" s="139"/>
      <c r="NMI113" s="190"/>
      <c r="NMJ113" s="141"/>
      <c r="NMK113" s="139"/>
      <c r="NML113" s="163"/>
      <c r="NMM113" s="163"/>
      <c r="NMN113" s="139"/>
      <c r="NMO113" s="143"/>
      <c r="NMP113" s="163"/>
      <c r="NMQ113" s="139"/>
      <c r="NMR113" s="143"/>
      <c r="NMS113" s="163"/>
      <c r="NMT113" s="139"/>
      <c r="NMU113" s="143"/>
      <c r="NMV113" s="163"/>
      <c r="NMW113" s="139"/>
      <c r="NMX113" s="143"/>
      <c r="NMY113" s="163"/>
      <c r="NMZ113" s="191"/>
      <c r="NNA113" s="164"/>
      <c r="NNB113" s="163"/>
      <c r="NND113" s="165"/>
      <c r="NNF113" s="139"/>
      <c r="NNH113" s="190"/>
      <c r="NNI113" s="141"/>
      <c r="NNJ113" s="139"/>
      <c r="NNK113" s="163"/>
      <c r="NNL113" s="163"/>
      <c r="NNM113" s="139"/>
      <c r="NNN113" s="143"/>
      <c r="NNO113" s="163"/>
      <c r="NNP113" s="139"/>
      <c r="NNQ113" s="143"/>
      <c r="NNR113" s="163"/>
      <c r="NNS113" s="139"/>
      <c r="NNT113" s="143"/>
      <c r="NNU113" s="163"/>
      <c r="NNV113" s="139"/>
      <c r="NNW113" s="143"/>
      <c r="NNX113" s="163"/>
      <c r="NNY113" s="191"/>
      <c r="NNZ113" s="164"/>
      <c r="NOA113" s="163"/>
      <c r="NOC113" s="165"/>
      <c r="NOE113" s="139"/>
      <c r="NOG113" s="190"/>
      <c r="NOH113" s="141"/>
      <c r="NOI113" s="139"/>
      <c r="NOJ113" s="163"/>
      <c r="NOK113" s="163"/>
      <c r="NOL113" s="139"/>
      <c r="NOM113" s="143"/>
      <c r="NON113" s="163"/>
      <c r="NOO113" s="139"/>
      <c r="NOP113" s="143"/>
      <c r="NOQ113" s="163"/>
      <c r="NOR113" s="139"/>
      <c r="NOS113" s="143"/>
      <c r="NOT113" s="163"/>
      <c r="NOU113" s="139"/>
      <c r="NOV113" s="143"/>
      <c r="NOW113" s="163"/>
      <c r="NOX113" s="191"/>
      <c r="NOY113" s="164"/>
      <c r="NOZ113" s="163"/>
      <c r="NPB113" s="165"/>
      <c r="NPD113" s="139"/>
      <c r="NPF113" s="190"/>
      <c r="NPG113" s="141"/>
      <c r="NPH113" s="139"/>
      <c r="NPI113" s="163"/>
      <c r="NPJ113" s="163"/>
      <c r="NPK113" s="139"/>
      <c r="NPL113" s="143"/>
      <c r="NPM113" s="163"/>
      <c r="NPN113" s="139"/>
      <c r="NPO113" s="143"/>
      <c r="NPP113" s="163"/>
      <c r="NPQ113" s="139"/>
      <c r="NPR113" s="143"/>
      <c r="NPS113" s="163"/>
      <c r="NPT113" s="139"/>
      <c r="NPU113" s="143"/>
      <c r="NPV113" s="163"/>
      <c r="NPW113" s="191"/>
      <c r="NPX113" s="164"/>
      <c r="NPY113" s="163"/>
      <c r="NQA113" s="165"/>
      <c r="NQC113" s="139"/>
      <c r="NQE113" s="190"/>
      <c r="NQF113" s="141"/>
      <c r="NQG113" s="139"/>
      <c r="NQH113" s="163"/>
      <c r="NQI113" s="163"/>
      <c r="NQJ113" s="139"/>
      <c r="NQK113" s="143"/>
      <c r="NQL113" s="163"/>
      <c r="NQM113" s="139"/>
      <c r="NQN113" s="143"/>
      <c r="NQO113" s="163"/>
      <c r="NQP113" s="139"/>
      <c r="NQQ113" s="143"/>
      <c r="NQR113" s="163"/>
      <c r="NQS113" s="139"/>
      <c r="NQT113" s="143"/>
      <c r="NQU113" s="163"/>
      <c r="NQV113" s="191"/>
      <c r="NQW113" s="164"/>
      <c r="NQX113" s="163"/>
      <c r="NQZ113" s="165"/>
      <c r="NRB113" s="139"/>
      <c r="NRD113" s="190"/>
      <c r="NRE113" s="141"/>
      <c r="NRF113" s="139"/>
      <c r="NRG113" s="163"/>
      <c r="NRH113" s="163"/>
      <c r="NRI113" s="139"/>
      <c r="NRJ113" s="143"/>
      <c r="NRK113" s="163"/>
      <c r="NRL113" s="139"/>
      <c r="NRM113" s="143"/>
      <c r="NRN113" s="163"/>
      <c r="NRO113" s="139"/>
      <c r="NRP113" s="143"/>
      <c r="NRQ113" s="163"/>
      <c r="NRR113" s="139"/>
      <c r="NRS113" s="143"/>
      <c r="NRT113" s="163"/>
      <c r="NRU113" s="191"/>
      <c r="NRV113" s="164"/>
      <c r="NRW113" s="163"/>
      <c r="NRY113" s="165"/>
      <c r="NSA113" s="139"/>
      <c r="NSC113" s="190"/>
      <c r="NSD113" s="141"/>
      <c r="NSE113" s="139"/>
      <c r="NSF113" s="163"/>
      <c r="NSG113" s="163"/>
      <c r="NSH113" s="139"/>
      <c r="NSI113" s="143"/>
      <c r="NSJ113" s="163"/>
      <c r="NSK113" s="139"/>
      <c r="NSL113" s="143"/>
      <c r="NSM113" s="163"/>
      <c r="NSN113" s="139"/>
      <c r="NSO113" s="143"/>
      <c r="NSP113" s="163"/>
      <c r="NSQ113" s="139"/>
      <c r="NSR113" s="143"/>
      <c r="NSS113" s="163"/>
      <c r="NST113" s="191"/>
      <c r="NSU113" s="164"/>
      <c r="NSV113" s="163"/>
      <c r="NSX113" s="165"/>
      <c r="NSZ113" s="139"/>
      <c r="NTB113" s="190"/>
      <c r="NTC113" s="141"/>
      <c r="NTD113" s="139"/>
      <c r="NTE113" s="163"/>
      <c r="NTF113" s="163"/>
      <c r="NTG113" s="139"/>
      <c r="NTH113" s="143"/>
      <c r="NTI113" s="163"/>
      <c r="NTJ113" s="139"/>
      <c r="NTK113" s="143"/>
      <c r="NTL113" s="163"/>
      <c r="NTM113" s="139"/>
      <c r="NTN113" s="143"/>
      <c r="NTO113" s="163"/>
      <c r="NTP113" s="139"/>
      <c r="NTQ113" s="143"/>
      <c r="NTR113" s="163"/>
      <c r="NTS113" s="191"/>
      <c r="NTT113" s="164"/>
      <c r="NTU113" s="163"/>
      <c r="NTW113" s="165"/>
      <c r="NTY113" s="139"/>
      <c r="NUA113" s="190"/>
      <c r="NUB113" s="141"/>
      <c r="NUC113" s="139"/>
      <c r="NUD113" s="163"/>
      <c r="NUE113" s="163"/>
      <c r="NUF113" s="139"/>
      <c r="NUG113" s="143"/>
      <c r="NUH113" s="163"/>
      <c r="NUI113" s="139"/>
      <c r="NUJ113" s="143"/>
      <c r="NUK113" s="163"/>
      <c r="NUL113" s="139"/>
      <c r="NUM113" s="143"/>
      <c r="NUN113" s="163"/>
      <c r="NUO113" s="139"/>
      <c r="NUP113" s="143"/>
      <c r="NUQ113" s="163"/>
      <c r="NUR113" s="191"/>
      <c r="NUS113" s="164"/>
      <c r="NUT113" s="163"/>
      <c r="NUV113" s="165"/>
      <c r="NUX113" s="139"/>
      <c r="NUZ113" s="190"/>
      <c r="NVA113" s="141"/>
      <c r="NVB113" s="139"/>
      <c r="NVC113" s="163"/>
      <c r="NVD113" s="163"/>
      <c r="NVE113" s="139"/>
      <c r="NVF113" s="143"/>
      <c r="NVG113" s="163"/>
      <c r="NVH113" s="139"/>
      <c r="NVI113" s="143"/>
      <c r="NVJ113" s="163"/>
      <c r="NVK113" s="139"/>
      <c r="NVL113" s="143"/>
      <c r="NVM113" s="163"/>
      <c r="NVN113" s="139"/>
      <c r="NVO113" s="143"/>
      <c r="NVP113" s="163"/>
      <c r="NVQ113" s="191"/>
      <c r="NVR113" s="164"/>
      <c r="NVS113" s="163"/>
      <c r="NVU113" s="165"/>
      <c r="NVW113" s="139"/>
      <c r="NVY113" s="190"/>
      <c r="NVZ113" s="141"/>
      <c r="NWA113" s="139"/>
      <c r="NWB113" s="163"/>
      <c r="NWC113" s="163"/>
      <c r="NWD113" s="139"/>
      <c r="NWE113" s="143"/>
      <c r="NWF113" s="163"/>
      <c r="NWG113" s="139"/>
      <c r="NWH113" s="143"/>
      <c r="NWI113" s="163"/>
      <c r="NWJ113" s="139"/>
      <c r="NWK113" s="143"/>
      <c r="NWL113" s="163"/>
      <c r="NWM113" s="139"/>
      <c r="NWN113" s="143"/>
      <c r="NWO113" s="163"/>
      <c r="NWP113" s="191"/>
      <c r="NWQ113" s="164"/>
      <c r="NWR113" s="163"/>
      <c r="NWT113" s="165"/>
      <c r="NWV113" s="139"/>
      <c r="NWX113" s="190"/>
      <c r="NWY113" s="141"/>
      <c r="NWZ113" s="139"/>
      <c r="NXA113" s="163"/>
      <c r="NXB113" s="163"/>
      <c r="NXC113" s="139"/>
      <c r="NXD113" s="143"/>
      <c r="NXE113" s="163"/>
      <c r="NXF113" s="139"/>
      <c r="NXG113" s="143"/>
      <c r="NXH113" s="163"/>
      <c r="NXI113" s="139"/>
      <c r="NXJ113" s="143"/>
      <c r="NXK113" s="163"/>
      <c r="NXL113" s="139"/>
      <c r="NXM113" s="143"/>
      <c r="NXN113" s="163"/>
      <c r="NXO113" s="191"/>
      <c r="NXP113" s="164"/>
      <c r="NXQ113" s="163"/>
      <c r="NXS113" s="165"/>
      <c r="NXU113" s="139"/>
      <c r="NXW113" s="190"/>
      <c r="NXX113" s="141"/>
      <c r="NXY113" s="139"/>
      <c r="NXZ113" s="163"/>
      <c r="NYA113" s="163"/>
      <c r="NYB113" s="139"/>
      <c r="NYC113" s="143"/>
      <c r="NYD113" s="163"/>
      <c r="NYE113" s="139"/>
      <c r="NYF113" s="143"/>
      <c r="NYG113" s="163"/>
      <c r="NYH113" s="139"/>
      <c r="NYI113" s="143"/>
      <c r="NYJ113" s="163"/>
      <c r="NYK113" s="139"/>
      <c r="NYL113" s="143"/>
      <c r="NYM113" s="163"/>
      <c r="NYN113" s="191"/>
      <c r="NYO113" s="164"/>
      <c r="NYP113" s="163"/>
      <c r="NYR113" s="165"/>
      <c r="NYT113" s="139"/>
      <c r="NYV113" s="190"/>
      <c r="NYW113" s="141"/>
      <c r="NYX113" s="139"/>
      <c r="NYY113" s="163"/>
      <c r="NYZ113" s="163"/>
      <c r="NZA113" s="139"/>
      <c r="NZB113" s="143"/>
      <c r="NZC113" s="163"/>
      <c r="NZD113" s="139"/>
      <c r="NZE113" s="143"/>
      <c r="NZF113" s="163"/>
      <c r="NZG113" s="139"/>
      <c r="NZH113" s="143"/>
      <c r="NZI113" s="163"/>
      <c r="NZJ113" s="139"/>
      <c r="NZK113" s="143"/>
      <c r="NZL113" s="163"/>
      <c r="NZM113" s="191"/>
      <c r="NZN113" s="164"/>
      <c r="NZO113" s="163"/>
      <c r="NZQ113" s="165"/>
      <c r="NZS113" s="139"/>
      <c r="NZU113" s="190"/>
      <c r="NZV113" s="141"/>
      <c r="NZW113" s="139"/>
      <c r="NZX113" s="163"/>
      <c r="NZY113" s="163"/>
      <c r="NZZ113" s="139"/>
      <c r="OAA113" s="143"/>
      <c r="OAB113" s="163"/>
      <c r="OAC113" s="139"/>
      <c r="OAD113" s="143"/>
      <c r="OAE113" s="163"/>
      <c r="OAF113" s="139"/>
      <c r="OAG113" s="143"/>
      <c r="OAH113" s="163"/>
      <c r="OAI113" s="139"/>
      <c r="OAJ113" s="143"/>
      <c r="OAK113" s="163"/>
      <c r="OAL113" s="191"/>
      <c r="OAM113" s="164"/>
      <c r="OAN113" s="163"/>
      <c r="OAP113" s="165"/>
      <c r="OAR113" s="139"/>
      <c r="OAT113" s="190"/>
      <c r="OAU113" s="141"/>
      <c r="OAV113" s="139"/>
      <c r="OAW113" s="163"/>
      <c r="OAX113" s="163"/>
      <c r="OAY113" s="139"/>
      <c r="OAZ113" s="143"/>
      <c r="OBA113" s="163"/>
      <c r="OBB113" s="139"/>
      <c r="OBC113" s="143"/>
      <c r="OBD113" s="163"/>
      <c r="OBE113" s="139"/>
      <c r="OBF113" s="143"/>
      <c r="OBG113" s="163"/>
      <c r="OBH113" s="139"/>
      <c r="OBI113" s="143"/>
      <c r="OBJ113" s="163"/>
      <c r="OBK113" s="191"/>
      <c r="OBL113" s="164"/>
      <c r="OBM113" s="163"/>
      <c r="OBO113" s="165"/>
      <c r="OBQ113" s="139"/>
      <c r="OBS113" s="190"/>
      <c r="OBT113" s="141"/>
      <c r="OBU113" s="139"/>
      <c r="OBV113" s="163"/>
      <c r="OBW113" s="163"/>
      <c r="OBX113" s="139"/>
      <c r="OBY113" s="143"/>
      <c r="OBZ113" s="163"/>
      <c r="OCA113" s="139"/>
      <c r="OCB113" s="143"/>
      <c r="OCC113" s="163"/>
      <c r="OCD113" s="139"/>
      <c r="OCE113" s="143"/>
      <c r="OCF113" s="163"/>
      <c r="OCG113" s="139"/>
      <c r="OCH113" s="143"/>
      <c r="OCI113" s="163"/>
      <c r="OCJ113" s="191"/>
      <c r="OCK113" s="164"/>
      <c r="OCL113" s="163"/>
      <c r="OCN113" s="165"/>
      <c r="OCP113" s="139"/>
      <c r="OCR113" s="190"/>
      <c r="OCS113" s="141"/>
      <c r="OCT113" s="139"/>
      <c r="OCU113" s="163"/>
      <c r="OCV113" s="163"/>
      <c r="OCW113" s="139"/>
      <c r="OCX113" s="143"/>
      <c r="OCY113" s="163"/>
      <c r="OCZ113" s="139"/>
      <c r="ODA113" s="143"/>
      <c r="ODB113" s="163"/>
      <c r="ODC113" s="139"/>
      <c r="ODD113" s="143"/>
      <c r="ODE113" s="163"/>
      <c r="ODF113" s="139"/>
      <c r="ODG113" s="143"/>
      <c r="ODH113" s="163"/>
      <c r="ODI113" s="191"/>
      <c r="ODJ113" s="164"/>
      <c r="ODK113" s="163"/>
      <c r="ODM113" s="165"/>
      <c r="ODO113" s="139"/>
      <c r="ODQ113" s="190"/>
      <c r="ODR113" s="141"/>
      <c r="ODS113" s="139"/>
      <c r="ODT113" s="163"/>
      <c r="ODU113" s="163"/>
      <c r="ODV113" s="139"/>
      <c r="ODW113" s="143"/>
      <c r="ODX113" s="163"/>
      <c r="ODY113" s="139"/>
      <c r="ODZ113" s="143"/>
      <c r="OEA113" s="163"/>
      <c r="OEB113" s="139"/>
      <c r="OEC113" s="143"/>
      <c r="OED113" s="163"/>
      <c r="OEE113" s="139"/>
      <c r="OEF113" s="143"/>
      <c r="OEG113" s="163"/>
      <c r="OEH113" s="191"/>
      <c r="OEI113" s="164"/>
      <c r="OEJ113" s="163"/>
      <c r="OEL113" s="165"/>
      <c r="OEN113" s="139"/>
      <c r="OEP113" s="190"/>
      <c r="OEQ113" s="141"/>
      <c r="OER113" s="139"/>
      <c r="OES113" s="163"/>
      <c r="OET113" s="163"/>
      <c r="OEU113" s="139"/>
      <c r="OEV113" s="143"/>
      <c r="OEW113" s="163"/>
      <c r="OEX113" s="139"/>
      <c r="OEY113" s="143"/>
      <c r="OEZ113" s="163"/>
      <c r="OFA113" s="139"/>
      <c r="OFB113" s="143"/>
      <c r="OFC113" s="163"/>
      <c r="OFD113" s="139"/>
      <c r="OFE113" s="143"/>
      <c r="OFF113" s="163"/>
      <c r="OFG113" s="191"/>
      <c r="OFH113" s="164"/>
      <c r="OFI113" s="163"/>
      <c r="OFK113" s="165"/>
      <c r="OFM113" s="139"/>
      <c r="OFO113" s="190"/>
      <c r="OFP113" s="141"/>
      <c r="OFQ113" s="139"/>
      <c r="OFR113" s="163"/>
      <c r="OFS113" s="163"/>
      <c r="OFT113" s="139"/>
      <c r="OFU113" s="143"/>
      <c r="OFV113" s="163"/>
      <c r="OFW113" s="139"/>
      <c r="OFX113" s="143"/>
      <c r="OFY113" s="163"/>
      <c r="OFZ113" s="139"/>
      <c r="OGA113" s="143"/>
      <c r="OGB113" s="163"/>
      <c r="OGC113" s="139"/>
      <c r="OGD113" s="143"/>
      <c r="OGE113" s="163"/>
      <c r="OGF113" s="191"/>
      <c r="OGG113" s="164"/>
      <c r="OGH113" s="163"/>
      <c r="OGJ113" s="165"/>
      <c r="OGL113" s="139"/>
      <c r="OGN113" s="190"/>
      <c r="OGO113" s="141"/>
      <c r="OGP113" s="139"/>
      <c r="OGQ113" s="163"/>
      <c r="OGR113" s="163"/>
      <c r="OGS113" s="139"/>
      <c r="OGT113" s="143"/>
      <c r="OGU113" s="163"/>
      <c r="OGV113" s="139"/>
      <c r="OGW113" s="143"/>
      <c r="OGX113" s="163"/>
      <c r="OGY113" s="139"/>
      <c r="OGZ113" s="143"/>
      <c r="OHA113" s="163"/>
      <c r="OHB113" s="139"/>
      <c r="OHC113" s="143"/>
      <c r="OHD113" s="163"/>
      <c r="OHE113" s="191"/>
      <c r="OHF113" s="164"/>
      <c r="OHG113" s="163"/>
      <c r="OHI113" s="165"/>
      <c r="OHK113" s="139"/>
      <c r="OHM113" s="190"/>
      <c r="OHN113" s="141"/>
      <c r="OHO113" s="139"/>
      <c r="OHP113" s="163"/>
      <c r="OHQ113" s="163"/>
      <c r="OHR113" s="139"/>
      <c r="OHS113" s="143"/>
      <c r="OHT113" s="163"/>
      <c r="OHU113" s="139"/>
      <c r="OHV113" s="143"/>
      <c r="OHW113" s="163"/>
      <c r="OHX113" s="139"/>
      <c r="OHY113" s="143"/>
      <c r="OHZ113" s="163"/>
      <c r="OIA113" s="139"/>
      <c r="OIB113" s="143"/>
      <c r="OIC113" s="163"/>
      <c r="OID113" s="191"/>
      <c r="OIE113" s="164"/>
      <c r="OIF113" s="163"/>
      <c r="OIH113" s="165"/>
      <c r="OIJ113" s="139"/>
      <c r="OIL113" s="190"/>
      <c r="OIM113" s="141"/>
      <c r="OIN113" s="139"/>
      <c r="OIO113" s="163"/>
      <c r="OIP113" s="163"/>
      <c r="OIQ113" s="139"/>
      <c r="OIR113" s="143"/>
      <c r="OIS113" s="163"/>
      <c r="OIT113" s="139"/>
      <c r="OIU113" s="143"/>
      <c r="OIV113" s="163"/>
      <c r="OIW113" s="139"/>
      <c r="OIX113" s="143"/>
      <c r="OIY113" s="163"/>
      <c r="OIZ113" s="139"/>
      <c r="OJA113" s="143"/>
      <c r="OJB113" s="163"/>
      <c r="OJC113" s="191"/>
      <c r="OJD113" s="164"/>
      <c r="OJE113" s="163"/>
      <c r="OJG113" s="165"/>
      <c r="OJI113" s="139"/>
      <c r="OJK113" s="190"/>
      <c r="OJL113" s="141"/>
      <c r="OJM113" s="139"/>
      <c r="OJN113" s="163"/>
      <c r="OJO113" s="163"/>
      <c r="OJP113" s="139"/>
      <c r="OJQ113" s="143"/>
      <c r="OJR113" s="163"/>
      <c r="OJS113" s="139"/>
      <c r="OJT113" s="143"/>
      <c r="OJU113" s="163"/>
      <c r="OJV113" s="139"/>
      <c r="OJW113" s="143"/>
      <c r="OJX113" s="163"/>
      <c r="OJY113" s="139"/>
      <c r="OJZ113" s="143"/>
      <c r="OKA113" s="163"/>
      <c r="OKB113" s="191"/>
      <c r="OKC113" s="164"/>
      <c r="OKD113" s="163"/>
      <c r="OKF113" s="165"/>
      <c r="OKH113" s="139"/>
      <c r="OKJ113" s="190"/>
      <c r="OKK113" s="141"/>
      <c r="OKL113" s="139"/>
      <c r="OKM113" s="163"/>
      <c r="OKN113" s="163"/>
      <c r="OKO113" s="139"/>
      <c r="OKP113" s="143"/>
      <c r="OKQ113" s="163"/>
      <c r="OKR113" s="139"/>
      <c r="OKS113" s="143"/>
      <c r="OKT113" s="163"/>
      <c r="OKU113" s="139"/>
      <c r="OKV113" s="143"/>
      <c r="OKW113" s="163"/>
      <c r="OKX113" s="139"/>
      <c r="OKY113" s="143"/>
      <c r="OKZ113" s="163"/>
      <c r="OLA113" s="191"/>
      <c r="OLB113" s="164"/>
      <c r="OLC113" s="163"/>
      <c r="OLE113" s="165"/>
      <c r="OLG113" s="139"/>
      <c r="OLI113" s="190"/>
      <c r="OLJ113" s="141"/>
      <c r="OLK113" s="139"/>
      <c r="OLL113" s="163"/>
      <c r="OLM113" s="163"/>
      <c r="OLN113" s="139"/>
      <c r="OLO113" s="143"/>
      <c r="OLP113" s="163"/>
      <c r="OLQ113" s="139"/>
      <c r="OLR113" s="143"/>
      <c r="OLS113" s="163"/>
      <c r="OLT113" s="139"/>
      <c r="OLU113" s="143"/>
      <c r="OLV113" s="163"/>
      <c r="OLW113" s="139"/>
      <c r="OLX113" s="143"/>
      <c r="OLY113" s="163"/>
      <c r="OLZ113" s="191"/>
      <c r="OMA113" s="164"/>
      <c r="OMB113" s="163"/>
      <c r="OMD113" s="165"/>
      <c r="OMF113" s="139"/>
      <c r="OMH113" s="190"/>
      <c r="OMI113" s="141"/>
      <c r="OMJ113" s="139"/>
      <c r="OMK113" s="163"/>
      <c r="OML113" s="163"/>
      <c r="OMM113" s="139"/>
      <c r="OMN113" s="143"/>
      <c r="OMO113" s="163"/>
      <c r="OMP113" s="139"/>
      <c r="OMQ113" s="143"/>
      <c r="OMR113" s="163"/>
      <c r="OMS113" s="139"/>
      <c r="OMT113" s="143"/>
      <c r="OMU113" s="163"/>
      <c r="OMV113" s="139"/>
      <c r="OMW113" s="143"/>
      <c r="OMX113" s="163"/>
      <c r="OMY113" s="191"/>
      <c r="OMZ113" s="164"/>
      <c r="ONA113" s="163"/>
      <c r="ONC113" s="165"/>
      <c r="ONE113" s="139"/>
      <c r="ONG113" s="190"/>
      <c r="ONH113" s="141"/>
      <c r="ONI113" s="139"/>
      <c r="ONJ113" s="163"/>
      <c r="ONK113" s="163"/>
      <c r="ONL113" s="139"/>
      <c r="ONM113" s="143"/>
      <c r="ONN113" s="163"/>
      <c r="ONO113" s="139"/>
      <c r="ONP113" s="143"/>
      <c r="ONQ113" s="163"/>
      <c r="ONR113" s="139"/>
      <c r="ONS113" s="143"/>
      <c r="ONT113" s="163"/>
      <c r="ONU113" s="139"/>
      <c r="ONV113" s="143"/>
      <c r="ONW113" s="163"/>
      <c r="ONX113" s="191"/>
      <c r="ONY113" s="164"/>
      <c r="ONZ113" s="163"/>
      <c r="OOB113" s="165"/>
      <c r="OOD113" s="139"/>
      <c r="OOF113" s="190"/>
      <c r="OOG113" s="141"/>
      <c r="OOH113" s="139"/>
      <c r="OOI113" s="163"/>
      <c r="OOJ113" s="163"/>
      <c r="OOK113" s="139"/>
      <c r="OOL113" s="143"/>
      <c r="OOM113" s="163"/>
      <c r="OON113" s="139"/>
      <c r="OOO113" s="143"/>
      <c r="OOP113" s="163"/>
      <c r="OOQ113" s="139"/>
      <c r="OOR113" s="143"/>
      <c r="OOS113" s="163"/>
      <c r="OOT113" s="139"/>
      <c r="OOU113" s="143"/>
      <c r="OOV113" s="163"/>
      <c r="OOW113" s="191"/>
      <c r="OOX113" s="164"/>
      <c r="OOY113" s="163"/>
      <c r="OPA113" s="165"/>
      <c r="OPC113" s="139"/>
      <c r="OPE113" s="190"/>
      <c r="OPF113" s="141"/>
      <c r="OPG113" s="139"/>
      <c r="OPH113" s="163"/>
      <c r="OPI113" s="163"/>
      <c r="OPJ113" s="139"/>
      <c r="OPK113" s="143"/>
      <c r="OPL113" s="163"/>
      <c r="OPM113" s="139"/>
      <c r="OPN113" s="143"/>
      <c r="OPO113" s="163"/>
      <c r="OPP113" s="139"/>
      <c r="OPQ113" s="143"/>
      <c r="OPR113" s="163"/>
      <c r="OPS113" s="139"/>
      <c r="OPT113" s="143"/>
      <c r="OPU113" s="163"/>
      <c r="OPV113" s="191"/>
      <c r="OPW113" s="164"/>
      <c r="OPX113" s="163"/>
      <c r="OPZ113" s="165"/>
      <c r="OQB113" s="139"/>
      <c r="OQD113" s="190"/>
      <c r="OQE113" s="141"/>
      <c r="OQF113" s="139"/>
      <c r="OQG113" s="163"/>
      <c r="OQH113" s="163"/>
      <c r="OQI113" s="139"/>
      <c r="OQJ113" s="143"/>
      <c r="OQK113" s="163"/>
      <c r="OQL113" s="139"/>
      <c r="OQM113" s="143"/>
      <c r="OQN113" s="163"/>
      <c r="OQO113" s="139"/>
      <c r="OQP113" s="143"/>
      <c r="OQQ113" s="163"/>
      <c r="OQR113" s="139"/>
      <c r="OQS113" s="143"/>
      <c r="OQT113" s="163"/>
      <c r="OQU113" s="191"/>
      <c r="OQV113" s="164"/>
      <c r="OQW113" s="163"/>
      <c r="OQY113" s="165"/>
      <c r="ORA113" s="139"/>
      <c r="ORC113" s="190"/>
      <c r="ORD113" s="141"/>
      <c r="ORE113" s="139"/>
      <c r="ORF113" s="163"/>
      <c r="ORG113" s="163"/>
      <c r="ORH113" s="139"/>
      <c r="ORI113" s="143"/>
      <c r="ORJ113" s="163"/>
      <c r="ORK113" s="139"/>
      <c r="ORL113" s="143"/>
      <c r="ORM113" s="163"/>
      <c r="ORN113" s="139"/>
      <c r="ORO113" s="143"/>
      <c r="ORP113" s="163"/>
      <c r="ORQ113" s="139"/>
      <c r="ORR113" s="143"/>
      <c r="ORS113" s="163"/>
      <c r="ORT113" s="191"/>
      <c r="ORU113" s="164"/>
      <c r="ORV113" s="163"/>
      <c r="ORX113" s="165"/>
      <c r="ORZ113" s="139"/>
      <c r="OSB113" s="190"/>
      <c r="OSC113" s="141"/>
      <c r="OSD113" s="139"/>
      <c r="OSE113" s="163"/>
      <c r="OSF113" s="163"/>
      <c r="OSG113" s="139"/>
      <c r="OSH113" s="143"/>
      <c r="OSI113" s="163"/>
      <c r="OSJ113" s="139"/>
      <c r="OSK113" s="143"/>
      <c r="OSL113" s="163"/>
      <c r="OSM113" s="139"/>
      <c r="OSN113" s="143"/>
      <c r="OSO113" s="163"/>
      <c r="OSP113" s="139"/>
      <c r="OSQ113" s="143"/>
      <c r="OSR113" s="163"/>
      <c r="OSS113" s="191"/>
      <c r="OST113" s="164"/>
      <c r="OSU113" s="163"/>
      <c r="OSW113" s="165"/>
      <c r="OSY113" s="139"/>
      <c r="OTA113" s="190"/>
      <c r="OTB113" s="141"/>
      <c r="OTC113" s="139"/>
      <c r="OTD113" s="163"/>
      <c r="OTE113" s="163"/>
      <c r="OTF113" s="139"/>
      <c r="OTG113" s="143"/>
      <c r="OTH113" s="163"/>
      <c r="OTI113" s="139"/>
      <c r="OTJ113" s="143"/>
      <c r="OTK113" s="163"/>
      <c r="OTL113" s="139"/>
      <c r="OTM113" s="143"/>
      <c r="OTN113" s="163"/>
      <c r="OTO113" s="139"/>
      <c r="OTP113" s="143"/>
      <c r="OTQ113" s="163"/>
      <c r="OTR113" s="191"/>
      <c r="OTS113" s="164"/>
      <c r="OTT113" s="163"/>
      <c r="OTV113" s="165"/>
      <c r="OTX113" s="139"/>
      <c r="OTZ113" s="190"/>
      <c r="OUA113" s="141"/>
      <c r="OUB113" s="139"/>
      <c r="OUC113" s="163"/>
      <c r="OUD113" s="163"/>
      <c r="OUE113" s="139"/>
      <c r="OUF113" s="143"/>
      <c r="OUG113" s="163"/>
      <c r="OUH113" s="139"/>
      <c r="OUI113" s="143"/>
      <c r="OUJ113" s="163"/>
      <c r="OUK113" s="139"/>
      <c r="OUL113" s="143"/>
      <c r="OUM113" s="163"/>
      <c r="OUN113" s="139"/>
      <c r="OUO113" s="143"/>
      <c r="OUP113" s="163"/>
      <c r="OUQ113" s="191"/>
      <c r="OUR113" s="164"/>
      <c r="OUS113" s="163"/>
      <c r="OUU113" s="165"/>
      <c r="OUW113" s="139"/>
      <c r="OUY113" s="190"/>
      <c r="OUZ113" s="141"/>
      <c r="OVA113" s="139"/>
      <c r="OVB113" s="163"/>
      <c r="OVC113" s="163"/>
      <c r="OVD113" s="139"/>
      <c r="OVE113" s="143"/>
      <c r="OVF113" s="163"/>
      <c r="OVG113" s="139"/>
      <c r="OVH113" s="143"/>
      <c r="OVI113" s="163"/>
      <c r="OVJ113" s="139"/>
      <c r="OVK113" s="143"/>
      <c r="OVL113" s="163"/>
      <c r="OVM113" s="139"/>
      <c r="OVN113" s="143"/>
      <c r="OVO113" s="163"/>
      <c r="OVP113" s="191"/>
      <c r="OVQ113" s="164"/>
      <c r="OVR113" s="163"/>
      <c r="OVT113" s="165"/>
      <c r="OVV113" s="139"/>
      <c r="OVX113" s="190"/>
      <c r="OVY113" s="141"/>
      <c r="OVZ113" s="139"/>
      <c r="OWA113" s="163"/>
      <c r="OWB113" s="163"/>
      <c r="OWC113" s="139"/>
      <c r="OWD113" s="143"/>
      <c r="OWE113" s="163"/>
      <c r="OWF113" s="139"/>
      <c r="OWG113" s="143"/>
      <c r="OWH113" s="163"/>
      <c r="OWI113" s="139"/>
      <c r="OWJ113" s="143"/>
      <c r="OWK113" s="163"/>
      <c r="OWL113" s="139"/>
      <c r="OWM113" s="143"/>
      <c r="OWN113" s="163"/>
      <c r="OWO113" s="191"/>
      <c r="OWP113" s="164"/>
      <c r="OWQ113" s="163"/>
      <c r="OWS113" s="165"/>
      <c r="OWU113" s="139"/>
      <c r="OWW113" s="190"/>
      <c r="OWX113" s="141"/>
      <c r="OWY113" s="139"/>
      <c r="OWZ113" s="163"/>
      <c r="OXA113" s="163"/>
      <c r="OXB113" s="139"/>
      <c r="OXC113" s="143"/>
      <c r="OXD113" s="163"/>
      <c r="OXE113" s="139"/>
      <c r="OXF113" s="143"/>
      <c r="OXG113" s="163"/>
      <c r="OXH113" s="139"/>
      <c r="OXI113" s="143"/>
      <c r="OXJ113" s="163"/>
      <c r="OXK113" s="139"/>
      <c r="OXL113" s="143"/>
      <c r="OXM113" s="163"/>
      <c r="OXN113" s="191"/>
      <c r="OXO113" s="164"/>
      <c r="OXP113" s="163"/>
      <c r="OXR113" s="165"/>
      <c r="OXT113" s="139"/>
      <c r="OXV113" s="190"/>
      <c r="OXW113" s="141"/>
      <c r="OXX113" s="139"/>
      <c r="OXY113" s="163"/>
      <c r="OXZ113" s="163"/>
      <c r="OYA113" s="139"/>
      <c r="OYB113" s="143"/>
      <c r="OYC113" s="163"/>
      <c r="OYD113" s="139"/>
      <c r="OYE113" s="143"/>
      <c r="OYF113" s="163"/>
      <c r="OYG113" s="139"/>
      <c r="OYH113" s="143"/>
      <c r="OYI113" s="163"/>
      <c r="OYJ113" s="139"/>
      <c r="OYK113" s="143"/>
      <c r="OYL113" s="163"/>
      <c r="OYM113" s="191"/>
      <c r="OYN113" s="164"/>
      <c r="OYO113" s="163"/>
      <c r="OYQ113" s="165"/>
      <c r="OYS113" s="139"/>
      <c r="OYU113" s="190"/>
      <c r="OYV113" s="141"/>
      <c r="OYW113" s="139"/>
      <c r="OYX113" s="163"/>
      <c r="OYY113" s="163"/>
      <c r="OYZ113" s="139"/>
      <c r="OZA113" s="143"/>
      <c r="OZB113" s="163"/>
      <c r="OZC113" s="139"/>
      <c r="OZD113" s="143"/>
      <c r="OZE113" s="163"/>
      <c r="OZF113" s="139"/>
      <c r="OZG113" s="143"/>
      <c r="OZH113" s="163"/>
      <c r="OZI113" s="139"/>
      <c r="OZJ113" s="143"/>
      <c r="OZK113" s="163"/>
      <c r="OZL113" s="191"/>
      <c r="OZM113" s="164"/>
      <c r="OZN113" s="163"/>
      <c r="OZP113" s="165"/>
      <c r="OZR113" s="139"/>
      <c r="OZT113" s="190"/>
      <c r="OZU113" s="141"/>
      <c r="OZV113" s="139"/>
      <c r="OZW113" s="163"/>
      <c r="OZX113" s="163"/>
      <c r="OZY113" s="139"/>
      <c r="OZZ113" s="143"/>
      <c r="PAA113" s="163"/>
      <c r="PAB113" s="139"/>
      <c r="PAC113" s="143"/>
      <c r="PAD113" s="163"/>
      <c r="PAE113" s="139"/>
      <c r="PAF113" s="143"/>
      <c r="PAG113" s="163"/>
      <c r="PAH113" s="139"/>
      <c r="PAI113" s="143"/>
      <c r="PAJ113" s="163"/>
      <c r="PAK113" s="191"/>
      <c r="PAL113" s="164"/>
      <c r="PAM113" s="163"/>
      <c r="PAO113" s="165"/>
      <c r="PAQ113" s="139"/>
      <c r="PAS113" s="190"/>
      <c r="PAT113" s="141"/>
      <c r="PAU113" s="139"/>
      <c r="PAV113" s="163"/>
      <c r="PAW113" s="163"/>
      <c r="PAX113" s="139"/>
      <c r="PAY113" s="143"/>
      <c r="PAZ113" s="163"/>
      <c r="PBA113" s="139"/>
      <c r="PBB113" s="143"/>
      <c r="PBC113" s="163"/>
      <c r="PBD113" s="139"/>
      <c r="PBE113" s="143"/>
      <c r="PBF113" s="163"/>
      <c r="PBG113" s="139"/>
      <c r="PBH113" s="143"/>
      <c r="PBI113" s="163"/>
      <c r="PBJ113" s="191"/>
      <c r="PBK113" s="164"/>
      <c r="PBL113" s="163"/>
      <c r="PBN113" s="165"/>
      <c r="PBP113" s="139"/>
      <c r="PBR113" s="190"/>
      <c r="PBS113" s="141"/>
      <c r="PBT113" s="139"/>
      <c r="PBU113" s="163"/>
      <c r="PBV113" s="163"/>
      <c r="PBW113" s="139"/>
      <c r="PBX113" s="143"/>
      <c r="PBY113" s="163"/>
      <c r="PBZ113" s="139"/>
      <c r="PCA113" s="143"/>
      <c r="PCB113" s="163"/>
      <c r="PCC113" s="139"/>
      <c r="PCD113" s="143"/>
      <c r="PCE113" s="163"/>
      <c r="PCF113" s="139"/>
      <c r="PCG113" s="143"/>
      <c r="PCH113" s="163"/>
      <c r="PCI113" s="191"/>
      <c r="PCJ113" s="164"/>
      <c r="PCK113" s="163"/>
      <c r="PCM113" s="165"/>
      <c r="PCO113" s="139"/>
      <c r="PCQ113" s="190"/>
      <c r="PCR113" s="141"/>
      <c r="PCS113" s="139"/>
      <c r="PCT113" s="163"/>
      <c r="PCU113" s="163"/>
      <c r="PCV113" s="139"/>
      <c r="PCW113" s="143"/>
      <c r="PCX113" s="163"/>
      <c r="PCY113" s="139"/>
      <c r="PCZ113" s="143"/>
      <c r="PDA113" s="163"/>
      <c r="PDB113" s="139"/>
      <c r="PDC113" s="143"/>
      <c r="PDD113" s="163"/>
      <c r="PDE113" s="139"/>
      <c r="PDF113" s="143"/>
      <c r="PDG113" s="163"/>
      <c r="PDH113" s="191"/>
      <c r="PDI113" s="164"/>
      <c r="PDJ113" s="163"/>
      <c r="PDL113" s="165"/>
      <c r="PDN113" s="139"/>
      <c r="PDP113" s="190"/>
      <c r="PDQ113" s="141"/>
      <c r="PDR113" s="139"/>
      <c r="PDS113" s="163"/>
      <c r="PDT113" s="163"/>
      <c r="PDU113" s="139"/>
      <c r="PDV113" s="143"/>
      <c r="PDW113" s="163"/>
      <c r="PDX113" s="139"/>
      <c r="PDY113" s="143"/>
      <c r="PDZ113" s="163"/>
      <c r="PEA113" s="139"/>
      <c r="PEB113" s="143"/>
      <c r="PEC113" s="163"/>
      <c r="PED113" s="139"/>
      <c r="PEE113" s="143"/>
      <c r="PEF113" s="163"/>
      <c r="PEG113" s="191"/>
      <c r="PEH113" s="164"/>
      <c r="PEI113" s="163"/>
      <c r="PEK113" s="165"/>
      <c r="PEM113" s="139"/>
      <c r="PEO113" s="190"/>
      <c r="PEP113" s="141"/>
      <c r="PEQ113" s="139"/>
      <c r="PER113" s="163"/>
      <c r="PES113" s="163"/>
      <c r="PET113" s="139"/>
      <c r="PEU113" s="143"/>
      <c r="PEV113" s="163"/>
      <c r="PEW113" s="139"/>
      <c r="PEX113" s="143"/>
      <c r="PEY113" s="163"/>
      <c r="PEZ113" s="139"/>
      <c r="PFA113" s="143"/>
      <c r="PFB113" s="163"/>
      <c r="PFC113" s="139"/>
      <c r="PFD113" s="143"/>
      <c r="PFE113" s="163"/>
      <c r="PFF113" s="191"/>
      <c r="PFG113" s="164"/>
      <c r="PFH113" s="163"/>
      <c r="PFJ113" s="165"/>
      <c r="PFL113" s="139"/>
      <c r="PFN113" s="190"/>
      <c r="PFO113" s="141"/>
      <c r="PFP113" s="139"/>
      <c r="PFQ113" s="163"/>
      <c r="PFR113" s="163"/>
      <c r="PFS113" s="139"/>
      <c r="PFT113" s="143"/>
      <c r="PFU113" s="163"/>
      <c r="PFV113" s="139"/>
      <c r="PFW113" s="143"/>
      <c r="PFX113" s="163"/>
      <c r="PFY113" s="139"/>
      <c r="PFZ113" s="143"/>
      <c r="PGA113" s="163"/>
      <c r="PGB113" s="139"/>
      <c r="PGC113" s="143"/>
      <c r="PGD113" s="163"/>
      <c r="PGE113" s="191"/>
      <c r="PGF113" s="164"/>
      <c r="PGG113" s="163"/>
      <c r="PGI113" s="165"/>
      <c r="PGK113" s="139"/>
      <c r="PGM113" s="190"/>
      <c r="PGN113" s="141"/>
      <c r="PGO113" s="139"/>
      <c r="PGP113" s="163"/>
      <c r="PGQ113" s="163"/>
      <c r="PGR113" s="139"/>
      <c r="PGS113" s="143"/>
      <c r="PGT113" s="163"/>
      <c r="PGU113" s="139"/>
      <c r="PGV113" s="143"/>
      <c r="PGW113" s="163"/>
      <c r="PGX113" s="139"/>
      <c r="PGY113" s="143"/>
      <c r="PGZ113" s="163"/>
      <c r="PHA113" s="139"/>
      <c r="PHB113" s="143"/>
      <c r="PHC113" s="163"/>
      <c r="PHD113" s="191"/>
      <c r="PHE113" s="164"/>
      <c r="PHF113" s="163"/>
      <c r="PHH113" s="165"/>
      <c r="PHJ113" s="139"/>
      <c r="PHL113" s="190"/>
      <c r="PHM113" s="141"/>
      <c r="PHN113" s="139"/>
      <c r="PHO113" s="163"/>
      <c r="PHP113" s="163"/>
      <c r="PHQ113" s="139"/>
      <c r="PHR113" s="143"/>
      <c r="PHS113" s="163"/>
      <c r="PHT113" s="139"/>
      <c r="PHU113" s="143"/>
      <c r="PHV113" s="163"/>
      <c r="PHW113" s="139"/>
      <c r="PHX113" s="143"/>
      <c r="PHY113" s="163"/>
      <c r="PHZ113" s="139"/>
      <c r="PIA113" s="143"/>
      <c r="PIB113" s="163"/>
      <c r="PIC113" s="191"/>
      <c r="PID113" s="164"/>
      <c r="PIE113" s="163"/>
      <c r="PIG113" s="165"/>
      <c r="PII113" s="139"/>
      <c r="PIK113" s="190"/>
      <c r="PIL113" s="141"/>
      <c r="PIM113" s="139"/>
      <c r="PIN113" s="163"/>
      <c r="PIO113" s="163"/>
      <c r="PIP113" s="139"/>
      <c r="PIQ113" s="143"/>
      <c r="PIR113" s="163"/>
      <c r="PIS113" s="139"/>
      <c r="PIT113" s="143"/>
      <c r="PIU113" s="163"/>
      <c r="PIV113" s="139"/>
      <c r="PIW113" s="143"/>
      <c r="PIX113" s="163"/>
      <c r="PIY113" s="139"/>
      <c r="PIZ113" s="143"/>
      <c r="PJA113" s="163"/>
      <c r="PJB113" s="191"/>
      <c r="PJC113" s="164"/>
      <c r="PJD113" s="163"/>
      <c r="PJF113" s="165"/>
      <c r="PJH113" s="139"/>
      <c r="PJJ113" s="190"/>
      <c r="PJK113" s="141"/>
      <c r="PJL113" s="139"/>
      <c r="PJM113" s="163"/>
      <c r="PJN113" s="163"/>
      <c r="PJO113" s="139"/>
      <c r="PJP113" s="143"/>
      <c r="PJQ113" s="163"/>
      <c r="PJR113" s="139"/>
      <c r="PJS113" s="143"/>
      <c r="PJT113" s="163"/>
      <c r="PJU113" s="139"/>
      <c r="PJV113" s="143"/>
      <c r="PJW113" s="163"/>
      <c r="PJX113" s="139"/>
      <c r="PJY113" s="143"/>
      <c r="PJZ113" s="163"/>
      <c r="PKA113" s="191"/>
      <c r="PKB113" s="164"/>
      <c r="PKC113" s="163"/>
      <c r="PKE113" s="165"/>
      <c r="PKG113" s="139"/>
      <c r="PKI113" s="190"/>
      <c r="PKJ113" s="141"/>
      <c r="PKK113" s="139"/>
      <c r="PKL113" s="163"/>
      <c r="PKM113" s="163"/>
      <c r="PKN113" s="139"/>
      <c r="PKO113" s="143"/>
      <c r="PKP113" s="163"/>
      <c r="PKQ113" s="139"/>
      <c r="PKR113" s="143"/>
      <c r="PKS113" s="163"/>
      <c r="PKT113" s="139"/>
      <c r="PKU113" s="143"/>
      <c r="PKV113" s="163"/>
      <c r="PKW113" s="139"/>
      <c r="PKX113" s="143"/>
      <c r="PKY113" s="163"/>
      <c r="PKZ113" s="191"/>
      <c r="PLA113" s="164"/>
      <c r="PLB113" s="163"/>
      <c r="PLD113" s="165"/>
      <c r="PLF113" s="139"/>
      <c r="PLH113" s="190"/>
      <c r="PLI113" s="141"/>
      <c r="PLJ113" s="139"/>
      <c r="PLK113" s="163"/>
      <c r="PLL113" s="163"/>
      <c r="PLM113" s="139"/>
      <c r="PLN113" s="143"/>
      <c r="PLO113" s="163"/>
      <c r="PLP113" s="139"/>
      <c r="PLQ113" s="143"/>
      <c r="PLR113" s="163"/>
      <c r="PLS113" s="139"/>
      <c r="PLT113" s="143"/>
      <c r="PLU113" s="163"/>
      <c r="PLV113" s="139"/>
      <c r="PLW113" s="143"/>
      <c r="PLX113" s="163"/>
      <c r="PLY113" s="191"/>
      <c r="PLZ113" s="164"/>
      <c r="PMA113" s="163"/>
      <c r="PMC113" s="165"/>
      <c r="PME113" s="139"/>
      <c r="PMG113" s="190"/>
      <c r="PMH113" s="141"/>
      <c r="PMI113" s="139"/>
      <c r="PMJ113" s="163"/>
      <c r="PMK113" s="163"/>
      <c r="PML113" s="139"/>
      <c r="PMM113" s="143"/>
      <c r="PMN113" s="163"/>
      <c r="PMO113" s="139"/>
      <c r="PMP113" s="143"/>
      <c r="PMQ113" s="163"/>
      <c r="PMR113" s="139"/>
      <c r="PMS113" s="143"/>
      <c r="PMT113" s="163"/>
      <c r="PMU113" s="139"/>
      <c r="PMV113" s="143"/>
      <c r="PMW113" s="163"/>
      <c r="PMX113" s="191"/>
      <c r="PMY113" s="164"/>
      <c r="PMZ113" s="163"/>
      <c r="PNB113" s="165"/>
      <c r="PND113" s="139"/>
      <c r="PNF113" s="190"/>
      <c r="PNG113" s="141"/>
      <c r="PNH113" s="139"/>
      <c r="PNI113" s="163"/>
      <c r="PNJ113" s="163"/>
      <c r="PNK113" s="139"/>
      <c r="PNL113" s="143"/>
      <c r="PNM113" s="163"/>
      <c r="PNN113" s="139"/>
      <c r="PNO113" s="143"/>
      <c r="PNP113" s="163"/>
      <c r="PNQ113" s="139"/>
      <c r="PNR113" s="143"/>
      <c r="PNS113" s="163"/>
      <c r="PNT113" s="139"/>
      <c r="PNU113" s="143"/>
      <c r="PNV113" s="163"/>
      <c r="PNW113" s="191"/>
      <c r="PNX113" s="164"/>
      <c r="PNY113" s="163"/>
      <c r="POA113" s="165"/>
      <c r="POC113" s="139"/>
      <c r="POE113" s="190"/>
      <c r="POF113" s="141"/>
      <c r="POG113" s="139"/>
      <c r="POH113" s="163"/>
      <c r="POI113" s="163"/>
      <c r="POJ113" s="139"/>
      <c r="POK113" s="143"/>
      <c r="POL113" s="163"/>
      <c r="POM113" s="139"/>
      <c r="PON113" s="143"/>
      <c r="POO113" s="163"/>
      <c r="POP113" s="139"/>
      <c r="POQ113" s="143"/>
      <c r="POR113" s="163"/>
      <c r="POS113" s="139"/>
      <c r="POT113" s="143"/>
      <c r="POU113" s="163"/>
      <c r="POV113" s="191"/>
      <c r="POW113" s="164"/>
      <c r="POX113" s="163"/>
      <c r="POZ113" s="165"/>
      <c r="PPB113" s="139"/>
      <c r="PPD113" s="190"/>
      <c r="PPE113" s="141"/>
      <c r="PPF113" s="139"/>
      <c r="PPG113" s="163"/>
      <c r="PPH113" s="163"/>
      <c r="PPI113" s="139"/>
      <c r="PPJ113" s="143"/>
      <c r="PPK113" s="163"/>
      <c r="PPL113" s="139"/>
      <c r="PPM113" s="143"/>
      <c r="PPN113" s="163"/>
      <c r="PPO113" s="139"/>
      <c r="PPP113" s="143"/>
      <c r="PPQ113" s="163"/>
      <c r="PPR113" s="139"/>
      <c r="PPS113" s="143"/>
      <c r="PPT113" s="163"/>
      <c r="PPU113" s="191"/>
      <c r="PPV113" s="164"/>
      <c r="PPW113" s="163"/>
      <c r="PPY113" s="165"/>
      <c r="PQA113" s="139"/>
      <c r="PQC113" s="190"/>
      <c r="PQD113" s="141"/>
      <c r="PQE113" s="139"/>
      <c r="PQF113" s="163"/>
      <c r="PQG113" s="163"/>
      <c r="PQH113" s="139"/>
      <c r="PQI113" s="143"/>
      <c r="PQJ113" s="163"/>
      <c r="PQK113" s="139"/>
      <c r="PQL113" s="143"/>
      <c r="PQM113" s="163"/>
      <c r="PQN113" s="139"/>
      <c r="PQO113" s="143"/>
      <c r="PQP113" s="163"/>
      <c r="PQQ113" s="139"/>
      <c r="PQR113" s="143"/>
      <c r="PQS113" s="163"/>
      <c r="PQT113" s="191"/>
      <c r="PQU113" s="164"/>
      <c r="PQV113" s="163"/>
      <c r="PQX113" s="165"/>
      <c r="PQZ113" s="139"/>
      <c r="PRB113" s="190"/>
      <c r="PRC113" s="141"/>
      <c r="PRD113" s="139"/>
      <c r="PRE113" s="163"/>
      <c r="PRF113" s="163"/>
      <c r="PRG113" s="139"/>
      <c r="PRH113" s="143"/>
      <c r="PRI113" s="163"/>
      <c r="PRJ113" s="139"/>
      <c r="PRK113" s="143"/>
      <c r="PRL113" s="163"/>
      <c r="PRM113" s="139"/>
      <c r="PRN113" s="143"/>
      <c r="PRO113" s="163"/>
      <c r="PRP113" s="139"/>
      <c r="PRQ113" s="143"/>
      <c r="PRR113" s="163"/>
      <c r="PRS113" s="191"/>
      <c r="PRT113" s="164"/>
      <c r="PRU113" s="163"/>
      <c r="PRW113" s="165"/>
      <c r="PRY113" s="139"/>
      <c r="PSA113" s="190"/>
      <c r="PSB113" s="141"/>
      <c r="PSC113" s="139"/>
      <c r="PSD113" s="163"/>
      <c r="PSE113" s="163"/>
      <c r="PSF113" s="139"/>
      <c r="PSG113" s="143"/>
      <c r="PSH113" s="163"/>
      <c r="PSI113" s="139"/>
      <c r="PSJ113" s="143"/>
      <c r="PSK113" s="163"/>
      <c r="PSL113" s="139"/>
      <c r="PSM113" s="143"/>
      <c r="PSN113" s="163"/>
      <c r="PSO113" s="139"/>
      <c r="PSP113" s="143"/>
      <c r="PSQ113" s="163"/>
      <c r="PSR113" s="191"/>
      <c r="PSS113" s="164"/>
      <c r="PST113" s="163"/>
      <c r="PSV113" s="165"/>
      <c r="PSX113" s="139"/>
      <c r="PSZ113" s="190"/>
      <c r="PTA113" s="141"/>
      <c r="PTB113" s="139"/>
      <c r="PTC113" s="163"/>
      <c r="PTD113" s="163"/>
      <c r="PTE113" s="139"/>
      <c r="PTF113" s="143"/>
      <c r="PTG113" s="163"/>
      <c r="PTH113" s="139"/>
      <c r="PTI113" s="143"/>
      <c r="PTJ113" s="163"/>
      <c r="PTK113" s="139"/>
      <c r="PTL113" s="143"/>
      <c r="PTM113" s="163"/>
      <c r="PTN113" s="139"/>
      <c r="PTO113" s="143"/>
      <c r="PTP113" s="163"/>
      <c r="PTQ113" s="191"/>
      <c r="PTR113" s="164"/>
      <c r="PTS113" s="163"/>
      <c r="PTU113" s="165"/>
      <c r="PTW113" s="139"/>
      <c r="PTY113" s="190"/>
      <c r="PTZ113" s="141"/>
      <c r="PUA113" s="139"/>
      <c r="PUB113" s="163"/>
      <c r="PUC113" s="163"/>
      <c r="PUD113" s="139"/>
      <c r="PUE113" s="143"/>
      <c r="PUF113" s="163"/>
      <c r="PUG113" s="139"/>
      <c r="PUH113" s="143"/>
      <c r="PUI113" s="163"/>
      <c r="PUJ113" s="139"/>
      <c r="PUK113" s="143"/>
      <c r="PUL113" s="163"/>
      <c r="PUM113" s="139"/>
      <c r="PUN113" s="143"/>
      <c r="PUO113" s="163"/>
      <c r="PUP113" s="191"/>
      <c r="PUQ113" s="164"/>
      <c r="PUR113" s="163"/>
      <c r="PUT113" s="165"/>
      <c r="PUV113" s="139"/>
      <c r="PUX113" s="190"/>
      <c r="PUY113" s="141"/>
      <c r="PUZ113" s="139"/>
      <c r="PVA113" s="163"/>
      <c r="PVB113" s="163"/>
      <c r="PVC113" s="139"/>
      <c r="PVD113" s="143"/>
      <c r="PVE113" s="163"/>
      <c r="PVF113" s="139"/>
      <c r="PVG113" s="143"/>
      <c r="PVH113" s="163"/>
      <c r="PVI113" s="139"/>
      <c r="PVJ113" s="143"/>
      <c r="PVK113" s="163"/>
      <c r="PVL113" s="139"/>
      <c r="PVM113" s="143"/>
      <c r="PVN113" s="163"/>
      <c r="PVO113" s="191"/>
      <c r="PVP113" s="164"/>
      <c r="PVQ113" s="163"/>
      <c r="PVS113" s="165"/>
      <c r="PVU113" s="139"/>
      <c r="PVW113" s="190"/>
      <c r="PVX113" s="141"/>
      <c r="PVY113" s="139"/>
      <c r="PVZ113" s="163"/>
      <c r="PWA113" s="163"/>
      <c r="PWB113" s="139"/>
      <c r="PWC113" s="143"/>
      <c r="PWD113" s="163"/>
      <c r="PWE113" s="139"/>
      <c r="PWF113" s="143"/>
      <c r="PWG113" s="163"/>
      <c r="PWH113" s="139"/>
      <c r="PWI113" s="143"/>
      <c r="PWJ113" s="163"/>
      <c r="PWK113" s="139"/>
      <c r="PWL113" s="143"/>
      <c r="PWM113" s="163"/>
      <c r="PWN113" s="191"/>
      <c r="PWO113" s="164"/>
      <c r="PWP113" s="163"/>
      <c r="PWR113" s="165"/>
      <c r="PWT113" s="139"/>
      <c r="PWV113" s="190"/>
      <c r="PWW113" s="141"/>
      <c r="PWX113" s="139"/>
      <c r="PWY113" s="163"/>
      <c r="PWZ113" s="163"/>
      <c r="PXA113" s="139"/>
      <c r="PXB113" s="143"/>
      <c r="PXC113" s="163"/>
      <c r="PXD113" s="139"/>
      <c r="PXE113" s="143"/>
      <c r="PXF113" s="163"/>
      <c r="PXG113" s="139"/>
      <c r="PXH113" s="143"/>
      <c r="PXI113" s="163"/>
      <c r="PXJ113" s="139"/>
      <c r="PXK113" s="143"/>
      <c r="PXL113" s="163"/>
      <c r="PXM113" s="191"/>
      <c r="PXN113" s="164"/>
      <c r="PXO113" s="163"/>
      <c r="PXQ113" s="165"/>
      <c r="PXS113" s="139"/>
      <c r="PXU113" s="190"/>
      <c r="PXV113" s="141"/>
      <c r="PXW113" s="139"/>
      <c r="PXX113" s="163"/>
      <c r="PXY113" s="163"/>
      <c r="PXZ113" s="139"/>
      <c r="PYA113" s="143"/>
      <c r="PYB113" s="163"/>
      <c r="PYC113" s="139"/>
      <c r="PYD113" s="143"/>
      <c r="PYE113" s="163"/>
      <c r="PYF113" s="139"/>
      <c r="PYG113" s="143"/>
      <c r="PYH113" s="163"/>
      <c r="PYI113" s="139"/>
      <c r="PYJ113" s="143"/>
      <c r="PYK113" s="163"/>
      <c r="PYL113" s="191"/>
      <c r="PYM113" s="164"/>
      <c r="PYN113" s="163"/>
      <c r="PYP113" s="165"/>
      <c r="PYR113" s="139"/>
      <c r="PYT113" s="190"/>
      <c r="PYU113" s="141"/>
      <c r="PYV113" s="139"/>
      <c r="PYW113" s="163"/>
      <c r="PYX113" s="163"/>
      <c r="PYY113" s="139"/>
      <c r="PYZ113" s="143"/>
      <c r="PZA113" s="163"/>
      <c r="PZB113" s="139"/>
      <c r="PZC113" s="143"/>
      <c r="PZD113" s="163"/>
      <c r="PZE113" s="139"/>
      <c r="PZF113" s="143"/>
      <c r="PZG113" s="163"/>
      <c r="PZH113" s="139"/>
      <c r="PZI113" s="143"/>
      <c r="PZJ113" s="163"/>
      <c r="PZK113" s="191"/>
      <c r="PZL113" s="164"/>
      <c r="PZM113" s="163"/>
      <c r="PZO113" s="165"/>
      <c r="PZQ113" s="139"/>
      <c r="PZS113" s="190"/>
      <c r="PZT113" s="141"/>
      <c r="PZU113" s="139"/>
      <c r="PZV113" s="163"/>
      <c r="PZW113" s="163"/>
      <c r="PZX113" s="139"/>
      <c r="PZY113" s="143"/>
      <c r="PZZ113" s="163"/>
      <c r="QAA113" s="139"/>
      <c r="QAB113" s="143"/>
      <c r="QAC113" s="163"/>
      <c r="QAD113" s="139"/>
      <c r="QAE113" s="143"/>
      <c r="QAF113" s="163"/>
      <c r="QAG113" s="139"/>
      <c r="QAH113" s="143"/>
      <c r="QAI113" s="163"/>
      <c r="QAJ113" s="191"/>
      <c r="QAK113" s="164"/>
      <c r="QAL113" s="163"/>
      <c r="QAN113" s="165"/>
      <c r="QAP113" s="139"/>
      <c r="QAR113" s="190"/>
      <c r="QAS113" s="141"/>
      <c r="QAT113" s="139"/>
      <c r="QAU113" s="163"/>
      <c r="QAV113" s="163"/>
      <c r="QAW113" s="139"/>
      <c r="QAX113" s="143"/>
      <c r="QAY113" s="163"/>
      <c r="QAZ113" s="139"/>
      <c r="QBA113" s="143"/>
      <c r="QBB113" s="163"/>
      <c r="QBC113" s="139"/>
      <c r="QBD113" s="143"/>
      <c r="QBE113" s="163"/>
      <c r="QBF113" s="139"/>
      <c r="QBG113" s="143"/>
      <c r="QBH113" s="163"/>
      <c r="QBI113" s="191"/>
      <c r="QBJ113" s="164"/>
      <c r="QBK113" s="163"/>
      <c r="QBM113" s="165"/>
      <c r="QBO113" s="139"/>
      <c r="QBQ113" s="190"/>
      <c r="QBR113" s="141"/>
      <c r="QBS113" s="139"/>
      <c r="QBT113" s="163"/>
      <c r="QBU113" s="163"/>
      <c r="QBV113" s="139"/>
      <c r="QBW113" s="143"/>
      <c r="QBX113" s="163"/>
      <c r="QBY113" s="139"/>
      <c r="QBZ113" s="143"/>
      <c r="QCA113" s="163"/>
      <c r="QCB113" s="139"/>
      <c r="QCC113" s="143"/>
      <c r="QCD113" s="163"/>
      <c r="QCE113" s="139"/>
      <c r="QCF113" s="143"/>
      <c r="QCG113" s="163"/>
      <c r="QCH113" s="191"/>
      <c r="QCI113" s="164"/>
      <c r="QCJ113" s="163"/>
      <c r="QCL113" s="165"/>
      <c r="QCN113" s="139"/>
      <c r="QCP113" s="190"/>
      <c r="QCQ113" s="141"/>
      <c r="QCR113" s="139"/>
      <c r="QCS113" s="163"/>
      <c r="QCT113" s="163"/>
      <c r="QCU113" s="139"/>
      <c r="QCV113" s="143"/>
      <c r="QCW113" s="163"/>
      <c r="QCX113" s="139"/>
      <c r="QCY113" s="143"/>
      <c r="QCZ113" s="163"/>
      <c r="QDA113" s="139"/>
      <c r="QDB113" s="143"/>
      <c r="QDC113" s="163"/>
      <c r="QDD113" s="139"/>
      <c r="QDE113" s="143"/>
      <c r="QDF113" s="163"/>
      <c r="QDG113" s="191"/>
      <c r="QDH113" s="164"/>
      <c r="QDI113" s="163"/>
      <c r="QDK113" s="165"/>
      <c r="QDM113" s="139"/>
      <c r="QDO113" s="190"/>
      <c r="QDP113" s="141"/>
      <c r="QDQ113" s="139"/>
      <c r="QDR113" s="163"/>
      <c r="QDS113" s="163"/>
      <c r="QDT113" s="139"/>
      <c r="QDU113" s="143"/>
      <c r="QDV113" s="163"/>
      <c r="QDW113" s="139"/>
      <c r="QDX113" s="143"/>
      <c r="QDY113" s="163"/>
      <c r="QDZ113" s="139"/>
      <c r="QEA113" s="143"/>
      <c r="QEB113" s="163"/>
      <c r="QEC113" s="139"/>
      <c r="QED113" s="143"/>
      <c r="QEE113" s="163"/>
      <c r="QEF113" s="191"/>
      <c r="QEG113" s="164"/>
      <c r="QEH113" s="163"/>
      <c r="QEJ113" s="165"/>
      <c r="QEL113" s="139"/>
      <c r="QEN113" s="190"/>
      <c r="QEO113" s="141"/>
      <c r="QEP113" s="139"/>
      <c r="QEQ113" s="163"/>
      <c r="QER113" s="163"/>
      <c r="QES113" s="139"/>
      <c r="QET113" s="143"/>
      <c r="QEU113" s="163"/>
      <c r="QEV113" s="139"/>
      <c r="QEW113" s="143"/>
      <c r="QEX113" s="163"/>
      <c r="QEY113" s="139"/>
      <c r="QEZ113" s="143"/>
      <c r="QFA113" s="163"/>
      <c r="QFB113" s="139"/>
      <c r="QFC113" s="143"/>
      <c r="QFD113" s="163"/>
      <c r="QFE113" s="191"/>
      <c r="QFF113" s="164"/>
      <c r="QFG113" s="163"/>
      <c r="QFI113" s="165"/>
      <c r="QFK113" s="139"/>
      <c r="QFM113" s="190"/>
      <c r="QFN113" s="141"/>
      <c r="QFO113" s="139"/>
      <c r="QFP113" s="163"/>
      <c r="QFQ113" s="163"/>
      <c r="QFR113" s="139"/>
      <c r="QFS113" s="143"/>
      <c r="QFT113" s="163"/>
      <c r="QFU113" s="139"/>
      <c r="QFV113" s="143"/>
      <c r="QFW113" s="163"/>
      <c r="QFX113" s="139"/>
      <c r="QFY113" s="143"/>
      <c r="QFZ113" s="163"/>
      <c r="QGA113" s="139"/>
      <c r="QGB113" s="143"/>
      <c r="QGC113" s="163"/>
      <c r="QGD113" s="191"/>
      <c r="QGE113" s="164"/>
      <c r="QGF113" s="163"/>
      <c r="QGH113" s="165"/>
      <c r="QGJ113" s="139"/>
      <c r="QGL113" s="190"/>
      <c r="QGM113" s="141"/>
      <c r="QGN113" s="139"/>
      <c r="QGO113" s="163"/>
      <c r="QGP113" s="163"/>
      <c r="QGQ113" s="139"/>
      <c r="QGR113" s="143"/>
      <c r="QGS113" s="163"/>
      <c r="QGT113" s="139"/>
      <c r="QGU113" s="143"/>
      <c r="QGV113" s="163"/>
      <c r="QGW113" s="139"/>
      <c r="QGX113" s="143"/>
      <c r="QGY113" s="163"/>
      <c r="QGZ113" s="139"/>
      <c r="QHA113" s="143"/>
      <c r="QHB113" s="163"/>
      <c r="QHC113" s="191"/>
      <c r="QHD113" s="164"/>
      <c r="QHE113" s="163"/>
      <c r="QHG113" s="165"/>
      <c r="QHI113" s="139"/>
      <c r="QHK113" s="190"/>
      <c r="QHL113" s="141"/>
      <c r="QHM113" s="139"/>
      <c r="QHN113" s="163"/>
      <c r="QHO113" s="163"/>
      <c r="QHP113" s="139"/>
      <c r="QHQ113" s="143"/>
      <c r="QHR113" s="163"/>
      <c r="QHS113" s="139"/>
      <c r="QHT113" s="143"/>
      <c r="QHU113" s="163"/>
      <c r="QHV113" s="139"/>
      <c r="QHW113" s="143"/>
      <c r="QHX113" s="163"/>
      <c r="QHY113" s="139"/>
      <c r="QHZ113" s="143"/>
      <c r="QIA113" s="163"/>
      <c r="QIB113" s="191"/>
      <c r="QIC113" s="164"/>
      <c r="QID113" s="163"/>
      <c r="QIF113" s="165"/>
      <c r="QIH113" s="139"/>
      <c r="QIJ113" s="190"/>
      <c r="QIK113" s="141"/>
      <c r="QIL113" s="139"/>
      <c r="QIM113" s="163"/>
      <c r="QIN113" s="163"/>
      <c r="QIO113" s="139"/>
      <c r="QIP113" s="143"/>
      <c r="QIQ113" s="163"/>
      <c r="QIR113" s="139"/>
      <c r="QIS113" s="143"/>
      <c r="QIT113" s="163"/>
      <c r="QIU113" s="139"/>
      <c r="QIV113" s="143"/>
      <c r="QIW113" s="163"/>
      <c r="QIX113" s="139"/>
      <c r="QIY113" s="143"/>
      <c r="QIZ113" s="163"/>
      <c r="QJA113" s="191"/>
      <c r="QJB113" s="164"/>
      <c r="QJC113" s="163"/>
      <c r="QJE113" s="165"/>
      <c r="QJG113" s="139"/>
      <c r="QJI113" s="190"/>
      <c r="QJJ113" s="141"/>
      <c r="QJK113" s="139"/>
      <c r="QJL113" s="163"/>
      <c r="QJM113" s="163"/>
      <c r="QJN113" s="139"/>
      <c r="QJO113" s="143"/>
      <c r="QJP113" s="163"/>
      <c r="QJQ113" s="139"/>
      <c r="QJR113" s="143"/>
      <c r="QJS113" s="163"/>
      <c r="QJT113" s="139"/>
      <c r="QJU113" s="143"/>
      <c r="QJV113" s="163"/>
      <c r="QJW113" s="139"/>
      <c r="QJX113" s="143"/>
      <c r="QJY113" s="163"/>
      <c r="QJZ113" s="191"/>
      <c r="QKA113" s="164"/>
      <c r="QKB113" s="163"/>
      <c r="QKD113" s="165"/>
      <c r="QKF113" s="139"/>
      <c r="QKH113" s="190"/>
      <c r="QKI113" s="141"/>
      <c r="QKJ113" s="139"/>
      <c r="QKK113" s="163"/>
      <c r="QKL113" s="163"/>
      <c r="QKM113" s="139"/>
      <c r="QKN113" s="143"/>
      <c r="QKO113" s="163"/>
      <c r="QKP113" s="139"/>
      <c r="QKQ113" s="143"/>
      <c r="QKR113" s="163"/>
      <c r="QKS113" s="139"/>
      <c r="QKT113" s="143"/>
      <c r="QKU113" s="163"/>
      <c r="QKV113" s="139"/>
      <c r="QKW113" s="143"/>
      <c r="QKX113" s="163"/>
      <c r="QKY113" s="191"/>
      <c r="QKZ113" s="164"/>
      <c r="QLA113" s="163"/>
      <c r="QLC113" s="165"/>
      <c r="QLE113" s="139"/>
      <c r="QLG113" s="190"/>
      <c r="QLH113" s="141"/>
      <c r="QLI113" s="139"/>
      <c r="QLJ113" s="163"/>
      <c r="QLK113" s="163"/>
      <c r="QLL113" s="139"/>
      <c r="QLM113" s="143"/>
      <c r="QLN113" s="163"/>
      <c r="QLO113" s="139"/>
      <c r="QLP113" s="143"/>
      <c r="QLQ113" s="163"/>
      <c r="QLR113" s="139"/>
      <c r="QLS113" s="143"/>
      <c r="QLT113" s="163"/>
      <c r="QLU113" s="139"/>
      <c r="QLV113" s="143"/>
      <c r="QLW113" s="163"/>
      <c r="QLX113" s="191"/>
      <c r="QLY113" s="164"/>
      <c r="QLZ113" s="163"/>
      <c r="QMB113" s="165"/>
      <c r="QMD113" s="139"/>
      <c r="QMF113" s="190"/>
      <c r="QMG113" s="141"/>
      <c r="QMH113" s="139"/>
      <c r="QMI113" s="163"/>
      <c r="QMJ113" s="163"/>
      <c r="QMK113" s="139"/>
      <c r="QML113" s="143"/>
      <c r="QMM113" s="163"/>
      <c r="QMN113" s="139"/>
      <c r="QMO113" s="143"/>
      <c r="QMP113" s="163"/>
      <c r="QMQ113" s="139"/>
      <c r="QMR113" s="143"/>
      <c r="QMS113" s="163"/>
      <c r="QMT113" s="139"/>
      <c r="QMU113" s="143"/>
      <c r="QMV113" s="163"/>
      <c r="QMW113" s="191"/>
      <c r="QMX113" s="164"/>
      <c r="QMY113" s="163"/>
      <c r="QNA113" s="165"/>
      <c r="QNC113" s="139"/>
      <c r="QNE113" s="190"/>
      <c r="QNF113" s="141"/>
      <c r="QNG113" s="139"/>
      <c r="QNH113" s="163"/>
      <c r="QNI113" s="163"/>
      <c r="QNJ113" s="139"/>
      <c r="QNK113" s="143"/>
      <c r="QNL113" s="163"/>
      <c r="QNM113" s="139"/>
      <c r="QNN113" s="143"/>
      <c r="QNO113" s="163"/>
      <c r="QNP113" s="139"/>
      <c r="QNQ113" s="143"/>
      <c r="QNR113" s="163"/>
      <c r="QNS113" s="139"/>
      <c r="QNT113" s="143"/>
      <c r="QNU113" s="163"/>
      <c r="QNV113" s="191"/>
      <c r="QNW113" s="164"/>
      <c r="QNX113" s="163"/>
      <c r="QNZ113" s="165"/>
      <c r="QOB113" s="139"/>
      <c r="QOD113" s="190"/>
      <c r="QOE113" s="141"/>
      <c r="QOF113" s="139"/>
      <c r="QOG113" s="163"/>
      <c r="QOH113" s="163"/>
      <c r="QOI113" s="139"/>
      <c r="QOJ113" s="143"/>
      <c r="QOK113" s="163"/>
      <c r="QOL113" s="139"/>
      <c r="QOM113" s="143"/>
      <c r="QON113" s="163"/>
      <c r="QOO113" s="139"/>
      <c r="QOP113" s="143"/>
      <c r="QOQ113" s="163"/>
      <c r="QOR113" s="139"/>
      <c r="QOS113" s="143"/>
      <c r="QOT113" s="163"/>
      <c r="QOU113" s="191"/>
      <c r="QOV113" s="164"/>
      <c r="QOW113" s="163"/>
      <c r="QOY113" s="165"/>
      <c r="QPA113" s="139"/>
      <c r="QPC113" s="190"/>
      <c r="QPD113" s="141"/>
      <c r="QPE113" s="139"/>
      <c r="QPF113" s="163"/>
      <c r="QPG113" s="163"/>
      <c r="QPH113" s="139"/>
      <c r="QPI113" s="143"/>
      <c r="QPJ113" s="163"/>
      <c r="QPK113" s="139"/>
      <c r="QPL113" s="143"/>
      <c r="QPM113" s="163"/>
      <c r="QPN113" s="139"/>
      <c r="QPO113" s="143"/>
      <c r="QPP113" s="163"/>
      <c r="QPQ113" s="139"/>
      <c r="QPR113" s="143"/>
      <c r="QPS113" s="163"/>
      <c r="QPT113" s="191"/>
      <c r="QPU113" s="164"/>
      <c r="QPV113" s="163"/>
      <c r="QPX113" s="165"/>
      <c r="QPZ113" s="139"/>
      <c r="QQB113" s="190"/>
      <c r="QQC113" s="141"/>
      <c r="QQD113" s="139"/>
      <c r="QQE113" s="163"/>
      <c r="QQF113" s="163"/>
      <c r="QQG113" s="139"/>
      <c r="QQH113" s="143"/>
      <c r="QQI113" s="163"/>
      <c r="QQJ113" s="139"/>
      <c r="QQK113" s="143"/>
      <c r="QQL113" s="163"/>
      <c r="QQM113" s="139"/>
      <c r="QQN113" s="143"/>
      <c r="QQO113" s="163"/>
      <c r="QQP113" s="139"/>
      <c r="QQQ113" s="143"/>
      <c r="QQR113" s="163"/>
      <c r="QQS113" s="191"/>
      <c r="QQT113" s="164"/>
      <c r="QQU113" s="163"/>
      <c r="QQW113" s="165"/>
      <c r="QQY113" s="139"/>
      <c r="QRA113" s="190"/>
      <c r="QRB113" s="141"/>
      <c r="QRC113" s="139"/>
      <c r="QRD113" s="163"/>
      <c r="QRE113" s="163"/>
      <c r="QRF113" s="139"/>
      <c r="QRG113" s="143"/>
      <c r="QRH113" s="163"/>
      <c r="QRI113" s="139"/>
      <c r="QRJ113" s="143"/>
      <c r="QRK113" s="163"/>
      <c r="QRL113" s="139"/>
      <c r="QRM113" s="143"/>
      <c r="QRN113" s="163"/>
      <c r="QRO113" s="139"/>
      <c r="QRP113" s="143"/>
      <c r="QRQ113" s="163"/>
      <c r="QRR113" s="191"/>
      <c r="QRS113" s="164"/>
      <c r="QRT113" s="163"/>
      <c r="QRV113" s="165"/>
      <c r="QRX113" s="139"/>
      <c r="QRZ113" s="190"/>
      <c r="QSA113" s="141"/>
      <c r="QSB113" s="139"/>
      <c r="QSC113" s="163"/>
      <c r="QSD113" s="163"/>
      <c r="QSE113" s="139"/>
      <c r="QSF113" s="143"/>
      <c r="QSG113" s="163"/>
      <c r="QSH113" s="139"/>
      <c r="QSI113" s="143"/>
      <c r="QSJ113" s="163"/>
      <c r="QSK113" s="139"/>
      <c r="QSL113" s="143"/>
      <c r="QSM113" s="163"/>
      <c r="QSN113" s="139"/>
      <c r="QSO113" s="143"/>
      <c r="QSP113" s="163"/>
      <c r="QSQ113" s="191"/>
      <c r="QSR113" s="164"/>
      <c r="QSS113" s="163"/>
      <c r="QSU113" s="165"/>
      <c r="QSW113" s="139"/>
      <c r="QSY113" s="190"/>
      <c r="QSZ113" s="141"/>
      <c r="QTA113" s="139"/>
      <c r="QTB113" s="163"/>
      <c r="QTC113" s="163"/>
      <c r="QTD113" s="139"/>
      <c r="QTE113" s="143"/>
      <c r="QTF113" s="163"/>
      <c r="QTG113" s="139"/>
      <c r="QTH113" s="143"/>
      <c r="QTI113" s="163"/>
      <c r="QTJ113" s="139"/>
      <c r="QTK113" s="143"/>
      <c r="QTL113" s="163"/>
      <c r="QTM113" s="139"/>
      <c r="QTN113" s="143"/>
      <c r="QTO113" s="163"/>
      <c r="QTP113" s="191"/>
      <c r="QTQ113" s="164"/>
      <c r="QTR113" s="163"/>
      <c r="QTT113" s="165"/>
      <c r="QTV113" s="139"/>
      <c r="QTX113" s="190"/>
      <c r="QTY113" s="141"/>
      <c r="QTZ113" s="139"/>
      <c r="QUA113" s="163"/>
      <c r="QUB113" s="163"/>
      <c r="QUC113" s="139"/>
      <c r="QUD113" s="143"/>
      <c r="QUE113" s="163"/>
      <c r="QUF113" s="139"/>
      <c r="QUG113" s="143"/>
      <c r="QUH113" s="163"/>
      <c r="QUI113" s="139"/>
      <c r="QUJ113" s="143"/>
      <c r="QUK113" s="163"/>
      <c r="QUL113" s="139"/>
      <c r="QUM113" s="143"/>
      <c r="QUN113" s="163"/>
      <c r="QUO113" s="191"/>
      <c r="QUP113" s="164"/>
      <c r="QUQ113" s="163"/>
      <c r="QUS113" s="165"/>
      <c r="QUU113" s="139"/>
      <c r="QUW113" s="190"/>
      <c r="QUX113" s="141"/>
      <c r="QUY113" s="139"/>
      <c r="QUZ113" s="163"/>
      <c r="QVA113" s="163"/>
      <c r="QVB113" s="139"/>
      <c r="QVC113" s="143"/>
      <c r="QVD113" s="163"/>
      <c r="QVE113" s="139"/>
      <c r="QVF113" s="143"/>
      <c r="QVG113" s="163"/>
      <c r="QVH113" s="139"/>
      <c r="QVI113" s="143"/>
      <c r="QVJ113" s="163"/>
      <c r="QVK113" s="139"/>
      <c r="QVL113" s="143"/>
      <c r="QVM113" s="163"/>
      <c r="QVN113" s="191"/>
      <c r="QVO113" s="164"/>
      <c r="QVP113" s="163"/>
      <c r="QVR113" s="165"/>
      <c r="QVT113" s="139"/>
      <c r="QVV113" s="190"/>
      <c r="QVW113" s="141"/>
      <c r="QVX113" s="139"/>
      <c r="QVY113" s="163"/>
      <c r="QVZ113" s="163"/>
      <c r="QWA113" s="139"/>
      <c r="QWB113" s="143"/>
      <c r="QWC113" s="163"/>
      <c r="QWD113" s="139"/>
      <c r="QWE113" s="143"/>
      <c r="QWF113" s="163"/>
      <c r="QWG113" s="139"/>
      <c r="QWH113" s="143"/>
      <c r="QWI113" s="163"/>
      <c r="QWJ113" s="139"/>
      <c r="QWK113" s="143"/>
      <c r="QWL113" s="163"/>
      <c r="QWM113" s="191"/>
      <c r="QWN113" s="164"/>
      <c r="QWO113" s="163"/>
      <c r="QWQ113" s="165"/>
      <c r="QWS113" s="139"/>
      <c r="QWU113" s="190"/>
      <c r="QWV113" s="141"/>
      <c r="QWW113" s="139"/>
      <c r="QWX113" s="163"/>
      <c r="QWY113" s="163"/>
      <c r="QWZ113" s="139"/>
      <c r="QXA113" s="143"/>
      <c r="QXB113" s="163"/>
      <c r="QXC113" s="139"/>
      <c r="QXD113" s="143"/>
      <c r="QXE113" s="163"/>
      <c r="QXF113" s="139"/>
      <c r="QXG113" s="143"/>
      <c r="QXH113" s="163"/>
      <c r="QXI113" s="139"/>
      <c r="QXJ113" s="143"/>
      <c r="QXK113" s="163"/>
      <c r="QXL113" s="191"/>
      <c r="QXM113" s="164"/>
      <c r="QXN113" s="163"/>
      <c r="QXP113" s="165"/>
      <c r="QXR113" s="139"/>
      <c r="QXT113" s="190"/>
      <c r="QXU113" s="141"/>
      <c r="QXV113" s="139"/>
      <c r="QXW113" s="163"/>
      <c r="QXX113" s="163"/>
      <c r="QXY113" s="139"/>
      <c r="QXZ113" s="143"/>
      <c r="QYA113" s="163"/>
      <c r="QYB113" s="139"/>
      <c r="QYC113" s="143"/>
      <c r="QYD113" s="163"/>
      <c r="QYE113" s="139"/>
      <c r="QYF113" s="143"/>
      <c r="QYG113" s="163"/>
      <c r="QYH113" s="139"/>
      <c r="QYI113" s="143"/>
      <c r="QYJ113" s="163"/>
      <c r="QYK113" s="191"/>
      <c r="QYL113" s="164"/>
      <c r="QYM113" s="163"/>
      <c r="QYO113" s="165"/>
      <c r="QYQ113" s="139"/>
      <c r="QYS113" s="190"/>
      <c r="QYT113" s="141"/>
      <c r="QYU113" s="139"/>
      <c r="QYV113" s="163"/>
      <c r="QYW113" s="163"/>
      <c r="QYX113" s="139"/>
      <c r="QYY113" s="143"/>
      <c r="QYZ113" s="163"/>
      <c r="QZA113" s="139"/>
      <c r="QZB113" s="143"/>
      <c r="QZC113" s="163"/>
      <c r="QZD113" s="139"/>
      <c r="QZE113" s="143"/>
      <c r="QZF113" s="163"/>
      <c r="QZG113" s="139"/>
      <c r="QZH113" s="143"/>
      <c r="QZI113" s="163"/>
      <c r="QZJ113" s="191"/>
      <c r="QZK113" s="164"/>
      <c r="QZL113" s="163"/>
      <c r="QZN113" s="165"/>
      <c r="QZP113" s="139"/>
      <c r="QZR113" s="190"/>
      <c r="QZS113" s="141"/>
      <c r="QZT113" s="139"/>
      <c r="QZU113" s="163"/>
      <c r="QZV113" s="163"/>
      <c r="QZW113" s="139"/>
      <c r="QZX113" s="143"/>
      <c r="QZY113" s="163"/>
      <c r="QZZ113" s="139"/>
      <c r="RAA113" s="143"/>
      <c r="RAB113" s="163"/>
      <c r="RAC113" s="139"/>
      <c r="RAD113" s="143"/>
      <c r="RAE113" s="163"/>
      <c r="RAF113" s="139"/>
      <c r="RAG113" s="143"/>
      <c r="RAH113" s="163"/>
      <c r="RAI113" s="191"/>
      <c r="RAJ113" s="164"/>
      <c r="RAK113" s="163"/>
      <c r="RAM113" s="165"/>
      <c r="RAO113" s="139"/>
      <c r="RAQ113" s="190"/>
      <c r="RAR113" s="141"/>
      <c r="RAS113" s="139"/>
      <c r="RAT113" s="163"/>
      <c r="RAU113" s="163"/>
      <c r="RAV113" s="139"/>
      <c r="RAW113" s="143"/>
      <c r="RAX113" s="163"/>
      <c r="RAY113" s="139"/>
      <c r="RAZ113" s="143"/>
      <c r="RBA113" s="163"/>
      <c r="RBB113" s="139"/>
      <c r="RBC113" s="143"/>
      <c r="RBD113" s="163"/>
      <c r="RBE113" s="139"/>
      <c r="RBF113" s="143"/>
      <c r="RBG113" s="163"/>
      <c r="RBH113" s="191"/>
      <c r="RBI113" s="164"/>
      <c r="RBJ113" s="163"/>
      <c r="RBL113" s="165"/>
      <c r="RBN113" s="139"/>
      <c r="RBP113" s="190"/>
      <c r="RBQ113" s="141"/>
      <c r="RBR113" s="139"/>
      <c r="RBS113" s="163"/>
      <c r="RBT113" s="163"/>
      <c r="RBU113" s="139"/>
      <c r="RBV113" s="143"/>
      <c r="RBW113" s="163"/>
      <c r="RBX113" s="139"/>
      <c r="RBY113" s="143"/>
      <c r="RBZ113" s="163"/>
      <c r="RCA113" s="139"/>
      <c r="RCB113" s="143"/>
      <c r="RCC113" s="163"/>
      <c r="RCD113" s="139"/>
      <c r="RCE113" s="143"/>
      <c r="RCF113" s="163"/>
      <c r="RCG113" s="191"/>
      <c r="RCH113" s="164"/>
      <c r="RCI113" s="163"/>
      <c r="RCK113" s="165"/>
      <c r="RCM113" s="139"/>
      <c r="RCO113" s="190"/>
      <c r="RCP113" s="141"/>
      <c r="RCQ113" s="139"/>
      <c r="RCR113" s="163"/>
      <c r="RCS113" s="163"/>
      <c r="RCT113" s="139"/>
      <c r="RCU113" s="143"/>
      <c r="RCV113" s="163"/>
      <c r="RCW113" s="139"/>
      <c r="RCX113" s="143"/>
      <c r="RCY113" s="163"/>
      <c r="RCZ113" s="139"/>
      <c r="RDA113" s="143"/>
      <c r="RDB113" s="163"/>
      <c r="RDC113" s="139"/>
      <c r="RDD113" s="143"/>
      <c r="RDE113" s="163"/>
      <c r="RDF113" s="191"/>
      <c r="RDG113" s="164"/>
      <c r="RDH113" s="163"/>
      <c r="RDJ113" s="165"/>
      <c r="RDL113" s="139"/>
      <c r="RDN113" s="190"/>
      <c r="RDO113" s="141"/>
      <c r="RDP113" s="139"/>
      <c r="RDQ113" s="163"/>
      <c r="RDR113" s="163"/>
      <c r="RDS113" s="139"/>
      <c r="RDT113" s="143"/>
      <c r="RDU113" s="163"/>
      <c r="RDV113" s="139"/>
      <c r="RDW113" s="143"/>
      <c r="RDX113" s="163"/>
      <c r="RDY113" s="139"/>
      <c r="RDZ113" s="143"/>
      <c r="REA113" s="163"/>
      <c r="REB113" s="139"/>
      <c r="REC113" s="143"/>
      <c r="RED113" s="163"/>
      <c r="REE113" s="191"/>
      <c r="REF113" s="164"/>
      <c r="REG113" s="163"/>
      <c r="REI113" s="165"/>
      <c r="REK113" s="139"/>
      <c r="REM113" s="190"/>
      <c r="REN113" s="141"/>
      <c r="REO113" s="139"/>
      <c r="REP113" s="163"/>
      <c r="REQ113" s="163"/>
      <c r="RER113" s="139"/>
      <c r="RES113" s="143"/>
      <c r="RET113" s="163"/>
      <c r="REU113" s="139"/>
      <c r="REV113" s="143"/>
      <c r="REW113" s="163"/>
      <c r="REX113" s="139"/>
      <c r="REY113" s="143"/>
      <c r="REZ113" s="163"/>
      <c r="RFA113" s="139"/>
      <c r="RFB113" s="143"/>
      <c r="RFC113" s="163"/>
      <c r="RFD113" s="191"/>
      <c r="RFE113" s="164"/>
      <c r="RFF113" s="163"/>
      <c r="RFH113" s="165"/>
      <c r="RFJ113" s="139"/>
      <c r="RFL113" s="190"/>
      <c r="RFM113" s="141"/>
      <c r="RFN113" s="139"/>
      <c r="RFO113" s="163"/>
      <c r="RFP113" s="163"/>
      <c r="RFQ113" s="139"/>
      <c r="RFR113" s="143"/>
      <c r="RFS113" s="163"/>
      <c r="RFT113" s="139"/>
      <c r="RFU113" s="143"/>
      <c r="RFV113" s="163"/>
      <c r="RFW113" s="139"/>
      <c r="RFX113" s="143"/>
      <c r="RFY113" s="163"/>
      <c r="RFZ113" s="139"/>
      <c r="RGA113" s="143"/>
      <c r="RGB113" s="163"/>
      <c r="RGC113" s="191"/>
      <c r="RGD113" s="164"/>
      <c r="RGE113" s="163"/>
      <c r="RGG113" s="165"/>
      <c r="RGI113" s="139"/>
      <c r="RGK113" s="190"/>
      <c r="RGL113" s="141"/>
      <c r="RGM113" s="139"/>
      <c r="RGN113" s="163"/>
      <c r="RGO113" s="163"/>
      <c r="RGP113" s="139"/>
      <c r="RGQ113" s="143"/>
      <c r="RGR113" s="163"/>
      <c r="RGS113" s="139"/>
      <c r="RGT113" s="143"/>
      <c r="RGU113" s="163"/>
      <c r="RGV113" s="139"/>
      <c r="RGW113" s="143"/>
      <c r="RGX113" s="163"/>
      <c r="RGY113" s="139"/>
      <c r="RGZ113" s="143"/>
      <c r="RHA113" s="163"/>
      <c r="RHB113" s="191"/>
      <c r="RHC113" s="164"/>
      <c r="RHD113" s="163"/>
      <c r="RHF113" s="165"/>
      <c r="RHH113" s="139"/>
      <c r="RHJ113" s="190"/>
      <c r="RHK113" s="141"/>
      <c r="RHL113" s="139"/>
      <c r="RHM113" s="163"/>
      <c r="RHN113" s="163"/>
      <c r="RHO113" s="139"/>
      <c r="RHP113" s="143"/>
      <c r="RHQ113" s="163"/>
      <c r="RHR113" s="139"/>
      <c r="RHS113" s="143"/>
      <c r="RHT113" s="163"/>
      <c r="RHU113" s="139"/>
      <c r="RHV113" s="143"/>
      <c r="RHW113" s="163"/>
      <c r="RHX113" s="139"/>
      <c r="RHY113" s="143"/>
      <c r="RHZ113" s="163"/>
      <c r="RIA113" s="191"/>
      <c r="RIB113" s="164"/>
      <c r="RIC113" s="163"/>
      <c r="RIE113" s="165"/>
      <c r="RIG113" s="139"/>
      <c r="RII113" s="190"/>
      <c r="RIJ113" s="141"/>
      <c r="RIK113" s="139"/>
      <c r="RIL113" s="163"/>
      <c r="RIM113" s="163"/>
      <c r="RIN113" s="139"/>
      <c r="RIO113" s="143"/>
      <c r="RIP113" s="163"/>
      <c r="RIQ113" s="139"/>
      <c r="RIR113" s="143"/>
      <c r="RIS113" s="163"/>
      <c r="RIT113" s="139"/>
      <c r="RIU113" s="143"/>
      <c r="RIV113" s="163"/>
      <c r="RIW113" s="139"/>
      <c r="RIX113" s="143"/>
      <c r="RIY113" s="163"/>
      <c r="RIZ113" s="191"/>
      <c r="RJA113" s="164"/>
      <c r="RJB113" s="163"/>
      <c r="RJD113" s="165"/>
      <c r="RJF113" s="139"/>
      <c r="RJH113" s="190"/>
      <c r="RJI113" s="141"/>
      <c r="RJJ113" s="139"/>
      <c r="RJK113" s="163"/>
      <c r="RJL113" s="163"/>
      <c r="RJM113" s="139"/>
      <c r="RJN113" s="143"/>
      <c r="RJO113" s="163"/>
      <c r="RJP113" s="139"/>
      <c r="RJQ113" s="143"/>
      <c r="RJR113" s="163"/>
      <c r="RJS113" s="139"/>
      <c r="RJT113" s="143"/>
      <c r="RJU113" s="163"/>
      <c r="RJV113" s="139"/>
      <c r="RJW113" s="143"/>
      <c r="RJX113" s="163"/>
      <c r="RJY113" s="191"/>
      <c r="RJZ113" s="164"/>
      <c r="RKA113" s="163"/>
      <c r="RKC113" s="165"/>
      <c r="RKE113" s="139"/>
      <c r="RKG113" s="190"/>
      <c r="RKH113" s="141"/>
      <c r="RKI113" s="139"/>
      <c r="RKJ113" s="163"/>
      <c r="RKK113" s="163"/>
      <c r="RKL113" s="139"/>
      <c r="RKM113" s="143"/>
      <c r="RKN113" s="163"/>
      <c r="RKO113" s="139"/>
      <c r="RKP113" s="143"/>
      <c r="RKQ113" s="163"/>
      <c r="RKR113" s="139"/>
      <c r="RKS113" s="143"/>
      <c r="RKT113" s="163"/>
      <c r="RKU113" s="139"/>
      <c r="RKV113" s="143"/>
      <c r="RKW113" s="163"/>
      <c r="RKX113" s="191"/>
      <c r="RKY113" s="164"/>
      <c r="RKZ113" s="163"/>
      <c r="RLB113" s="165"/>
      <c r="RLD113" s="139"/>
      <c r="RLF113" s="190"/>
      <c r="RLG113" s="141"/>
      <c r="RLH113" s="139"/>
      <c r="RLI113" s="163"/>
      <c r="RLJ113" s="163"/>
      <c r="RLK113" s="139"/>
      <c r="RLL113" s="143"/>
      <c r="RLM113" s="163"/>
      <c r="RLN113" s="139"/>
      <c r="RLO113" s="143"/>
      <c r="RLP113" s="163"/>
      <c r="RLQ113" s="139"/>
      <c r="RLR113" s="143"/>
      <c r="RLS113" s="163"/>
      <c r="RLT113" s="139"/>
      <c r="RLU113" s="143"/>
      <c r="RLV113" s="163"/>
      <c r="RLW113" s="191"/>
      <c r="RLX113" s="164"/>
      <c r="RLY113" s="163"/>
      <c r="RMA113" s="165"/>
      <c r="RMC113" s="139"/>
      <c r="RME113" s="190"/>
      <c r="RMF113" s="141"/>
      <c r="RMG113" s="139"/>
      <c r="RMH113" s="163"/>
      <c r="RMI113" s="163"/>
      <c r="RMJ113" s="139"/>
      <c r="RMK113" s="143"/>
      <c r="RML113" s="163"/>
      <c r="RMM113" s="139"/>
      <c r="RMN113" s="143"/>
      <c r="RMO113" s="163"/>
      <c r="RMP113" s="139"/>
      <c r="RMQ113" s="143"/>
      <c r="RMR113" s="163"/>
      <c r="RMS113" s="139"/>
      <c r="RMT113" s="143"/>
      <c r="RMU113" s="163"/>
      <c r="RMV113" s="191"/>
      <c r="RMW113" s="164"/>
      <c r="RMX113" s="163"/>
      <c r="RMZ113" s="165"/>
      <c r="RNB113" s="139"/>
      <c r="RND113" s="190"/>
      <c r="RNE113" s="141"/>
      <c r="RNF113" s="139"/>
      <c r="RNG113" s="163"/>
      <c r="RNH113" s="163"/>
      <c r="RNI113" s="139"/>
      <c r="RNJ113" s="143"/>
      <c r="RNK113" s="163"/>
      <c r="RNL113" s="139"/>
      <c r="RNM113" s="143"/>
      <c r="RNN113" s="163"/>
      <c r="RNO113" s="139"/>
      <c r="RNP113" s="143"/>
      <c r="RNQ113" s="163"/>
      <c r="RNR113" s="139"/>
      <c r="RNS113" s="143"/>
      <c r="RNT113" s="163"/>
      <c r="RNU113" s="191"/>
      <c r="RNV113" s="164"/>
      <c r="RNW113" s="163"/>
      <c r="RNY113" s="165"/>
      <c r="ROA113" s="139"/>
      <c r="ROC113" s="190"/>
      <c r="ROD113" s="141"/>
      <c r="ROE113" s="139"/>
      <c r="ROF113" s="163"/>
      <c r="ROG113" s="163"/>
      <c r="ROH113" s="139"/>
      <c r="ROI113" s="143"/>
      <c r="ROJ113" s="163"/>
      <c r="ROK113" s="139"/>
      <c r="ROL113" s="143"/>
      <c r="ROM113" s="163"/>
      <c r="RON113" s="139"/>
      <c r="ROO113" s="143"/>
      <c r="ROP113" s="163"/>
      <c r="ROQ113" s="139"/>
      <c r="ROR113" s="143"/>
      <c r="ROS113" s="163"/>
      <c r="ROT113" s="191"/>
      <c r="ROU113" s="164"/>
      <c r="ROV113" s="163"/>
      <c r="ROX113" s="165"/>
      <c r="ROZ113" s="139"/>
      <c r="RPB113" s="190"/>
      <c r="RPC113" s="141"/>
      <c r="RPD113" s="139"/>
      <c r="RPE113" s="163"/>
      <c r="RPF113" s="163"/>
      <c r="RPG113" s="139"/>
      <c r="RPH113" s="143"/>
      <c r="RPI113" s="163"/>
      <c r="RPJ113" s="139"/>
      <c r="RPK113" s="143"/>
      <c r="RPL113" s="163"/>
      <c r="RPM113" s="139"/>
      <c r="RPN113" s="143"/>
      <c r="RPO113" s="163"/>
      <c r="RPP113" s="139"/>
      <c r="RPQ113" s="143"/>
      <c r="RPR113" s="163"/>
      <c r="RPS113" s="191"/>
      <c r="RPT113" s="164"/>
      <c r="RPU113" s="163"/>
      <c r="RPW113" s="165"/>
      <c r="RPY113" s="139"/>
      <c r="RQA113" s="190"/>
      <c r="RQB113" s="141"/>
      <c r="RQC113" s="139"/>
      <c r="RQD113" s="163"/>
      <c r="RQE113" s="163"/>
      <c r="RQF113" s="139"/>
      <c r="RQG113" s="143"/>
      <c r="RQH113" s="163"/>
      <c r="RQI113" s="139"/>
      <c r="RQJ113" s="143"/>
      <c r="RQK113" s="163"/>
      <c r="RQL113" s="139"/>
      <c r="RQM113" s="143"/>
      <c r="RQN113" s="163"/>
      <c r="RQO113" s="139"/>
      <c r="RQP113" s="143"/>
      <c r="RQQ113" s="163"/>
      <c r="RQR113" s="191"/>
      <c r="RQS113" s="164"/>
      <c r="RQT113" s="163"/>
      <c r="RQV113" s="165"/>
      <c r="RQX113" s="139"/>
      <c r="RQZ113" s="190"/>
      <c r="RRA113" s="141"/>
      <c r="RRB113" s="139"/>
      <c r="RRC113" s="163"/>
      <c r="RRD113" s="163"/>
      <c r="RRE113" s="139"/>
      <c r="RRF113" s="143"/>
      <c r="RRG113" s="163"/>
      <c r="RRH113" s="139"/>
      <c r="RRI113" s="143"/>
      <c r="RRJ113" s="163"/>
      <c r="RRK113" s="139"/>
      <c r="RRL113" s="143"/>
      <c r="RRM113" s="163"/>
      <c r="RRN113" s="139"/>
      <c r="RRO113" s="143"/>
      <c r="RRP113" s="163"/>
      <c r="RRQ113" s="191"/>
      <c r="RRR113" s="164"/>
      <c r="RRS113" s="163"/>
      <c r="RRU113" s="165"/>
      <c r="RRW113" s="139"/>
      <c r="RRY113" s="190"/>
      <c r="RRZ113" s="141"/>
      <c r="RSA113" s="139"/>
      <c r="RSB113" s="163"/>
      <c r="RSC113" s="163"/>
      <c r="RSD113" s="139"/>
      <c r="RSE113" s="143"/>
      <c r="RSF113" s="163"/>
      <c r="RSG113" s="139"/>
      <c r="RSH113" s="143"/>
      <c r="RSI113" s="163"/>
      <c r="RSJ113" s="139"/>
      <c r="RSK113" s="143"/>
      <c r="RSL113" s="163"/>
      <c r="RSM113" s="139"/>
      <c r="RSN113" s="143"/>
      <c r="RSO113" s="163"/>
      <c r="RSP113" s="191"/>
      <c r="RSQ113" s="164"/>
      <c r="RSR113" s="163"/>
      <c r="RST113" s="165"/>
      <c r="RSV113" s="139"/>
      <c r="RSX113" s="190"/>
      <c r="RSY113" s="141"/>
      <c r="RSZ113" s="139"/>
      <c r="RTA113" s="163"/>
      <c r="RTB113" s="163"/>
      <c r="RTC113" s="139"/>
      <c r="RTD113" s="143"/>
      <c r="RTE113" s="163"/>
      <c r="RTF113" s="139"/>
      <c r="RTG113" s="143"/>
      <c r="RTH113" s="163"/>
      <c r="RTI113" s="139"/>
      <c r="RTJ113" s="143"/>
      <c r="RTK113" s="163"/>
      <c r="RTL113" s="139"/>
      <c r="RTM113" s="143"/>
      <c r="RTN113" s="163"/>
      <c r="RTO113" s="191"/>
      <c r="RTP113" s="164"/>
      <c r="RTQ113" s="163"/>
      <c r="RTS113" s="165"/>
      <c r="RTU113" s="139"/>
      <c r="RTW113" s="190"/>
      <c r="RTX113" s="141"/>
      <c r="RTY113" s="139"/>
      <c r="RTZ113" s="163"/>
      <c r="RUA113" s="163"/>
      <c r="RUB113" s="139"/>
      <c r="RUC113" s="143"/>
      <c r="RUD113" s="163"/>
      <c r="RUE113" s="139"/>
      <c r="RUF113" s="143"/>
      <c r="RUG113" s="163"/>
      <c r="RUH113" s="139"/>
      <c r="RUI113" s="143"/>
      <c r="RUJ113" s="163"/>
      <c r="RUK113" s="139"/>
      <c r="RUL113" s="143"/>
      <c r="RUM113" s="163"/>
      <c r="RUN113" s="191"/>
      <c r="RUO113" s="164"/>
      <c r="RUP113" s="163"/>
      <c r="RUR113" s="165"/>
      <c r="RUT113" s="139"/>
      <c r="RUV113" s="190"/>
      <c r="RUW113" s="141"/>
      <c r="RUX113" s="139"/>
      <c r="RUY113" s="163"/>
      <c r="RUZ113" s="163"/>
      <c r="RVA113" s="139"/>
      <c r="RVB113" s="143"/>
      <c r="RVC113" s="163"/>
      <c r="RVD113" s="139"/>
      <c r="RVE113" s="143"/>
      <c r="RVF113" s="163"/>
      <c r="RVG113" s="139"/>
      <c r="RVH113" s="143"/>
      <c r="RVI113" s="163"/>
      <c r="RVJ113" s="139"/>
      <c r="RVK113" s="143"/>
      <c r="RVL113" s="163"/>
      <c r="RVM113" s="191"/>
      <c r="RVN113" s="164"/>
      <c r="RVO113" s="163"/>
      <c r="RVQ113" s="165"/>
      <c r="RVS113" s="139"/>
      <c r="RVU113" s="190"/>
      <c r="RVV113" s="141"/>
      <c r="RVW113" s="139"/>
      <c r="RVX113" s="163"/>
      <c r="RVY113" s="163"/>
      <c r="RVZ113" s="139"/>
      <c r="RWA113" s="143"/>
      <c r="RWB113" s="163"/>
      <c r="RWC113" s="139"/>
      <c r="RWD113" s="143"/>
      <c r="RWE113" s="163"/>
      <c r="RWF113" s="139"/>
      <c r="RWG113" s="143"/>
      <c r="RWH113" s="163"/>
      <c r="RWI113" s="139"/>
      <c r="RWJ113" s="143"/>
      <c r="RWK113" s="163"/>
      <c r="RWL113" s="191"/>
      <c r="RWM113" s="164"/>
      <c r="RWN113" s="163"/>
      <c r="RWP113" s="165"/>
      <c r="RWR113" s="139"/>
      <c r="RWT113" s="190"/>
      <c r="RWU113" s="141"/>
      <c r="RWV113" s="139"/>
      <c r="RWW113" s="163"/>
      <c r="RWX113" s="163"/>
      <c r="RWY113" s="139"/>
      <c r="RWZ113" s="143"/>
      <c r="RXA113" s="163"/>
      <c r="RXB113" s="139"/>
      <c r="RXC113" s="143"/>
      <c r="RXD113" s="163"/>
      <c r="RXE113" s="139"/>
      <c r="RXF113" s="143"/>
      <c r="RXG113" s="163"/>
      <c r="RXH113" s="139"/>
      <c r="RXI113" s="143"/>
      <c r="RXJ113" s="163"/>
      <c r="RXK113" s="191"/>
      <c r="RXL113" s="164"/>
      <c r="RXM113" s="163"/>
      <c r="RXO113" s="165"/>
      <c r="RXQ113" s="139"/>
      <c r="RXS113" s="190"/>
      <c r="RXT113" s="141"/>
      <c r="RXU113" s="139"/>
      <c r="RXV113" s="163"/>
      <c r="RXW113" s="163"/>
      <c r="RXX113" s="139"/>
      <c r="RXY113" s="143"/>
      <c r="RXZ113" s="163"/>
      <c r="RYA113" s="139"/>
      <c r="RYB113" s="143"/>
      <c r="RYC113" s="163"/>
      <c r="RYD113" s="139"/>
      <c r="RYE113" s="143"/>
      <c r="RYF113" s="163"/>
      <c r="RYG113" s="139"/>
      <c r="RYH113" s="143"/>
      <c r="RYI113" s="163"/>
      <c r="RYJ113" s="191"/>
      <c r="RYK113" s="164"/>
      <c r="RYL113" s="163"/>
      <c r="RYN113" s="165"/>
      <c r="RYP113" s="139"/>
      <c r="RYR113" s="190"/>
      <c r="RYS113" s="141"/>
      <c r="RYT113" s="139"/>
      <c r="RYU113" s="163"/>
      <c r="RYV113" s="163"/>
      <c r="RYW113" s="139"/>
      <c r="RYX113" s="143"/>
      <c r="RYY113" s="163"/>
      <c r="RYZ113" s="139"/>
      <c r="RZA113" s="143"/>
      <c r="RZB113" s="163"/>
      <c r="RZC113" s="139"/>
      <c r="RZD113" s="143"/>
      <c r="RZE113" s="163"/>
      <c r="RZF113" s="139"/>
      <c r="RZG113" s="143"/>
      <c r="RZH113" s="163"/>
      <c r="RZI113" s="191"/>
      <c r="RZJ113" s="164"/>
      <c r="RZK113" s="163"/>
      <c r="RZM113" s="165"/>
      <c r="RZO113" s="139"/>
      <c r="RZQ113" s="190"/>
      <c r="RZR113" s="141"/>
      <c r="RZS113" s="139"/>
      <c r="RZT113" s="163"/>
      <c r="RZU113" s="163"/>
      <c r="RZV113" s="139"/>
      <c r="RZW113" s="143"/>
      <c r="RZX113" s="163"/>
      <c r="RZY113" s="139"/>
      <c r="RZZ113" s="143"/>
      <c r="SAA113" s="163"/>
      <c r="SAB113" s="139"/>
      <c r="SAC113" s="143"/>
      <c r="SAD113" s="163"/>
      <c r="SAE113" s="139"/>
      <c r="SAF113" s="143"/>
      <c r="SAG113" s="163"/>
      <c r="SAH113" s="191"/>
      <c r="SAI113" s="164"/>
      <c r="SAJ113" s="163"/>
      <c r="SAL113" s="165"/>
      <c r="SAN113" s="139"/>
      <c r="SAP113" s="190"/>
      <c r="SAQ113" s="141"/>
      <c r="SAR113" s="139"/>
      <c r="SAS113" s="163"/>
      <c r="SAT113" s="163"/>
      <c r="SAU113" s="139"/>
      <c r="SAV113" s="143"/>
      <c r="SAW113" s="163"/>
      <c r="SAX113" s="139"/>
      <c r="SAY113" s="143"/>
      <c r="SAZ113" s="163"/>
      <c r="SBA113" s="139"/>
      <c r="SBB113" s="143"/>
      <c r="SBC113" s="163"/>
      <c r="SBD113" s="139"/>
      <c r="SBE113" s="143"/>
      <c r="SBF113" s="163"/>
      <c r="SBG113" s="191"/>
      <c r="SBH113" s="164"/>
      <c r="SBI113" s="163"/>
      <c r="SBK113" s="165"/>
      <c r="SBM113" s="139"/>
      <c r="SBO113" s="190"/>
      <c r="SBP113" s="141"/>
      <c r="SBQ113" s="139"/>
      <c r="SBR113" s="163"/>
      <c r="SBS113" s="163"/>
      <c r="SBT113" s="139"/>
      <c r="SBU113" s="143"/>
      <c r="SBV113" s="163"/>
      <c r="SBW113" s="139"/>
      <c r="SBX113" s="143"/>
      <c r="SBY113" s="163"/>
      <c r="SBZ113" s="139"/>
      <c r="SCA113" s="143"/>
      <c r="SCB113" s="163"/>
      <c r="SCC113" s="139"/>
      <c r="SCD113" s="143"/>
      <c r="SCE113" s="163"/>
      <c r="SCF113" s="191"/>
      <c r="SCG113" s="164"/>
      <c r="SCH113" s="163"/>
      <c r="SCJ113" s="165"/>
      <c r="SCL113" s="139"/>
      <c r="SCN113" s="190"/>
      <c r="SCO113" s="141"/>
      <c r="SCP113" s="139"/>
      <c r="SCQ113" s="163"/>
      <c r="SCR113" s="163"/>
      <c r="SCS113" s="139"/>
      <c r="SCT113" s="143"/>
      <c r="SCU113" s="163"/>
      <c r="SCV113" s="139"/>
      <c r="SCW113" s="143"/>
      <c r="SCX113" s="163"/>
      <c r="SCY113" s="139"/>
      <c r="SCZ113" s="143"/>
      <c r="SDA113" s="163"/>
      <c r="SDB113" s="139"/>
      <c r="SDC113" s="143"/>
      <c r="SDD113" s="163"/>
      <c r="SDE113" s="191"/>
      <c r="SDF113" s="164"/>
      <c r="SDG113" s="163"/>
      <c r="SDI113" s="165"/>
      <c r="SDK113" s="139"/>
      <c r="SDM113" s="190"/>
      <c r="SDN113" s="141"/>
      <c r="SDO113" s="139"/>
      <c r="SDP113" s="163"/>
      <c r="SDQ113" s="163"/>
      <c r="SDR113" s="139"/>
      <c r="SDS113" s="143"/>
      <c r="SDT113" s="163"/>
      <c r="SDU113" s="139"/>
      <c r="SDV113" s="143"/>
      <c r="SDW113" s="163"/>
      <c r="SDX113" s="139"/>
      <c r="SDY113" s="143"/>
      <c r="SDZ113" s="163"/>
      <c r="SEA113" s="139"/>
      <c r="SEB113" s="143"/>
      <c r="SEC113" s="163"/>
      <c r="SED113" s="191"/>
      <c r="SEE113" s="164"/>
      <c r="SEF113" s="163"/>
      <c r="SEH113" s="165"/>
      <c r="SEJ113" s="139"/>
      <c r="SEL113" s="190"/>
      <c r="SEM113" s="141"/>
      <c r="SEN113" s="139"/>
      <c r="SEO113" s="163"/>
      <c r="SEP113" s="163"/>
      <c r="SEQ113" s="139"/>
      <c r="SER113" s="143"/>
      <c r="SES113" s="163"/>
      <c r="SET113" s="139"/>
      <c r="SEU113" s="143"/>
      <c r="SEV113" s="163"/>
      <c r="SEW113" s="139"/>
      <c r="SEX113" s="143"/>
      <c r="SEY113" s="163"/>
      <c r="SEZ113" s="139"/>
      <c r="SFA113" s="143"/>
      <c r="SFB113" s="163"/>
      <c r="SFC113" s="191"/>
      <c r="SFD113" s="164"/>
      <c r="SFE113" s="163"/>
      <c r="SFG113" s="165"/>
      <c r="SFI113" s="139"/>
      <c r="SFK113" s="190"/>
      <c r="SFL113" s="141"/>
      <c r="SFM113" s="139"/>
      <c r="SFN113" s="163"/>
      <c r="SFO113" s="163"/>
      <c r="SFP113" s="139"/>
      <c r="SFQ113" s="143"/>
      <c r="SFR113" s="163"/>
      <c r="SFS113" s="139"/>
      <c r="SFT113" s="143"/>
      <c r="SFU113" s="163"/>
      <c r="SFV113" s="139"/>
      <c r="SFW113" s="143"/>
      <c r="SFX113" s="163"/>
      <c r="SFY113" s="139"/>
      <c r="SFZ113" s="143"/>
      <c r="SGA113" s="163"/>
      <c r="SGB113" s="191"/>
      <c r="SGC113" s="164"/>
      <c r="SGD113" s="163"/>
      <c r="SGF113" s="165"/>
      <c r="SGH113" s="139"/>
      <c r="SGJ113" s="190"/>
      <c r="SGK113" s="141"/>
      <c r="SGL113" s="139"/>
      <c r="SGM113" s="163"/>
      <c r="SGN113" s="163"/>
      <c r="SGO113" s="139"/>
      <c r="SGP113" s="143"/>
      <c r="SGQ113" s="163"/>
      <c r="SGR113" s="139"/>
      <c r="SGS113" s="143"/>
      <c r="SGT113" s="163"/>
      <c r="SGU113" s="139"/>
      <c r="SGV113" s="143"/>
      <c r="SGW113" s="163"/>
      <c r="SGX113" s="139"/>
      <c r="SGY113" s="143"/>
      <c r="SGZ113" s="163"/>
      <c r="SHA113" s="191"/>
      <c r="SHB113" s="164"/>
      <c r="SHC113" s="163"/>
      <c r="SHE113" s="165"/>
      <c r="SHG113" s="139"/>
      <c r="SHI113" s="190"/>
      <c r="SHJ113" s="141"/>
      <c r="SHK113" s="139"/>
      <c r="SHL113" s="163"/>
      <c r="SHM113" s="163"/>
      <c r="SHN113" s="139"/>
      <c r="SHO113" s="143"/>
      <c r="SHP113" s="163"/>
      <c r="SHQ113" s="139"/>
      <c r="SHR113" s="143"/>
      <c r="SHS113" s="163"/>
      <c r="SHT113" s="139"/>
      <c r="SHU113" s="143"/>
      <c r="SHV113" s="163"/>
      <c r="SHW113" s="139"/>
      <c r="SHX113" s="143"/>
      <c r="SHY113" s="163"/>
      <c r="SHZ113" s="191"/>
      <c r="SIA113" s="164"/>
      <c r="SIB113" s="163"/>
      <c r="SID113" s="165"/>
      <c r="SIF113" s="139"/>
      <c r="SIH113" s="190"/>
      <c r="SII113" s="141"/>
      <c r="SIJ113" s="139"/>
      <c r="SIK113" s="163"/>
      <c r="SIL113" s="163"/>
      <c r="SIM113" s="139"/>
      <c r="SIN113" s="143"/>
      <c r="SIO113" s="163"/>
      <c r="SIP113" s="139"/>
      <c r="SIQ113" s="143"/>
      <c r="SIR113" s="163"/>
      <c r="SIS113" s="139"/>
      <c r="SIT113" s="143"/>
      <c r="SIU113" s="163"/>
      <c r="SIV113" s="139"/>
      <c r="SIW113" s="143"/>
      <c r="SIX113" s="163"/>
      <c r="SIY113" s="191"/>
      <c r="SIZ113" s="164"/>
      <c r="SJA113" s="163"/>
      <c r="SJC113" s="165"/>
      <c r="SJE113" s="139"/>
      <c r="SJG113" s="190"/>
      <c r="SJH113" s="141"/>
      <c r="SJI113" s="139"/>
      <c r="SJJ113" s="163"/>
      <c r="SJK113" s="163"/>
      <c r="SJL113" s="139"/>
      <c r="SJM113" s="143"/>
      <c r="SJN113" s="163"/>
      <c r="SJO113" s="139"/>
      <c r="SJP113" s="143"/>
      <c r="SJQ113" s="163"/>
      <c r="SJR113" s="139"/>
      <c r="SJS113" s="143"/>
      <c r="SJT113" s="163"/>
      <c r="SJU113" s="139"/>
      <c r="SJV113" s="143"/>
      <c r="SJW113" s="163"/>
      <c r="SJX113" s="191"/>
      <c r="SJY113" s="164"/>
      <c r="SJZ113" s="163"/>
      <c r="SKB113" s="165"/>
      <c r="SKD113" s="139"/>
      <c r="SKF113" s="190"/>
      <c r="SKG113" s="141"/>
      <c r="SKH113" s="139"/>
      <c r="SKI113" s="163"/>
      <c r="SKJ113" s="163"/>
      <c r="SKK113" s="139"/>
      <c r="SKL113" s="143"/>
      <c r="SKM113" s="163"/>
      <c r="SKN113" s="139"/>
      <c r="SKO113" s="143"/>
      <c r="SKP113" s="163"/>
      <c r="SKQ113" s="139"/>
      <c r="SKR113" s="143"/>
      <c r="SKS113" s="163"/>
      <c r="SKT113" s="139"/>
      <c r="SKU113" s="143"/>
      <c r="SKV113" s="163"/>
      <c r="SKW113" s="191"/>
      <c r="SKX113" s="164"/>
      <c r="SKY113" s="163"/>
      <c r="SLA113" s="165"/>
      <c r="SLC113" s="139"/>
      <c r="SLE113" s="190"/>
      <c r="SLF113" s="141"/>
      <c r="SLG113" s="139"/>
      <c r="SLH113" s="163"/>
      <c r="SLI113" s="163"/>
      <c r="SLJ113" s="139"/>
      <c r="SLK113" s="143"/>
      <c r="SLL113" s="163"/>
      <c r="SLM113" s="139"/>
      <c r="SLN113" s="143"/>
      <c r="SLO113" s="163"/>
      <c r="SLP113" s="139"/>
      <c r="SLQ113" s="143"/>
      <c r="SLR113" s="163"/>
      <c r="SLS113" s="139"/>
      <c r="SLT113" s="143"/>
      <c r="SLU113" s="163"/>
      <c r="SLV113" s="191"/>
      <c r="SLW113" s="164"/>
      <c r="SLX113" s="163"/>
      <c r="SLZ113" s="165"/>
      <c r="SMB113" s="139"/>
      <c r="SMD113" s="190"/>
      <c r="SME113" s="141"/>
      <c r="SMF113" s="139"/>
      <c r="SMG113" s="163"/>
      <c r="SMH113" s="163"/>
      <c r="SMI113" s="139"/>
      <c r="SMJ113" s="143"/>
      <c r="SMK113" s="163"/>
      <c r="SML113" s="139"/>
      <c r="SMM113" s="143"/>
      <c r="SMN113" s="163"/>
      <c r="SMO113" s="139"/>
      <c r="SMP113" s="143"/>
      <c r="SMQ113" s="163"/>
      <c r="SMR113" s="139"/>
      <c r="SMS113" s="143"/>
      <c r="SMT113" s="163"/>
      <c r="SMU113" s="191"/>
      <c r="SMV113" s="164"/>
      <c r="SMW113" s="163"/>
      <c r="SMY113" s="165"/>
      <c r="SNA113" s="139"/>
      <c r="SNC113" s="190"/>
      <c r="SND113" s="141"/>
      <c r="SNE113" s="139"/>
      <c r="SNF113" s="163"/>
      <c r="SNG113" s="163"/>
      <c r="SNH113" s="139"/>
      <c r="SNI113" s="143"/>
      <c r="SNJ113" s="163"/>
      <c r="SNK113" s="139"/>
      <c r="SNL113" s="143"/>
      <c r="SNM113" s="163"/>
      <c r="SNN113" s="139"/>
      <c r="SNO113" s="143"/>
      <c r="SNP113" s="163"/>
      <c r="SNQ113" s="139"/>
      <c r="SNR113" s="143"/>
      <c r="SNS113" s="163"/>
      <c r="SNT113" s="191"/>
      <c r="SNU113" s="164"/>
      <c r="SNV113" s="163"/>
      <c r="SNX113" s="165"/>
      <c r="SNZ113" s="139"/>
      <c r="SOB113" s="190"/>
      <c r="SOC113" s="141"/>
      <c r="SOD113" s="139"/>
      <c r="SOE113" s="163"/>
      <c r="SOF113" s="163"/>
      <c r="SOG113" s="139"/>
      <c r="SOH113" s="143"/>
      <c r="SOI113" s="163"/>
      <c r="SOJ113" s="139"/>
      <c r="SOK113" s="143"/>
      <c r="SOL113" s="163"/>
      <c r="SOM113" s="139"/>
      <c r="SON113" s="143"/>
      <c r="SOO113" s="163"/>
      <c r="SOP113" s="139"/>
      <c r="SOQ113" s="143"/>
      <c r="SOR113" s="163"/>
      <c r="SOS113" s="191"/>
      <c r="SOT113" s="164"/>
      <c r="SOU113" s="163"/>
      <c r="SOW113" s="165"/>
      <c r="SOY113" s="139"/>
      <c r="SPA113" s="190"/>
      <c r="SPB113" s="141"/>
      <c r="SPC113" s="139"/>
      <c r="SPD113" s="163"/>
      <c r="SPE113" s="163"/>
      <c r="SPF113" s="139"/>
      <c r="SPG113" s="143"/>
      <c r="SPH113" s="163"/>
      <c r="SPI113" s="139"/>
      <c r="SPJ113" s="143"/>
      <c r="SPK113" s="163"/>
      <c r="SPL113" s="139"/>
      <c r="SPM113" s="143"/>
      <c r="SPN113" s="163"/>
      <c r="SPO113" s="139"/>
      <c r="SPP113" s="143"/>
      <c r="SPQ113" s="163"/>
      <c r="SPR113" s="191"/>
      <c r="SPS113" s="164"/>
      <c r="SPT113" s="163"/>
      <c r="SPV113" s="165"/>
      <c r="SPX113" s="139"/>
      <c r="SPZ113" s="190"/>
      <c r="SQA113" s="141"/>
      <c r="SQB113" s="139"/>
      <c r="SQC113" s="163"/>
      <c r="SQD113" s="163"/>
      <c r="SQE113" s="139"/>
      <c r="SQF113" s="143"/>
      <c r="SQG113" s="163"/>
      <c r="SQH113" s="139"/>
      <c r="SQI113" s="143"/>
      <c r="SQJ113" s="163"/>
      <c r="SQK113" s="139"/>
      <c r="SQL113" s="143"/>
      <c r="SQM113" s="163"/>
      <c r="SQN113" s="139"/>
      <c r="SQO113" s="143"/>
      <c r="SQP113" s="163"/>
      <c r="SQQ113" s="191"/>
      <c r="SQR113" s="164"/>
      <c r="SQS113" s="163"/>
      <c r="SQU113" s="165"/>
      <c r="SQW113" s="139"/>
      <c r="SQY113" s="190"/>
      <c r="SQZ113" s="141"/>
      <c r="SRA113" s="139"/>
      <c r="SRB113" s="163"/>
      <c r="SRC113" s="163"/>
      <c r="SRD113" s="139"/>
      <c r="SRE113" s="143"/>
      <c r="SRF113" s="163"/>
      <c r="SRG113" s="139"/>
      <c r="SRH113" s="143"/>
      <c r="SRI113" s="163"/>
      <c r="SRJ113" s="139"/>
      <c r="SRK113" s="143"/>
      <c r="SRL113" s="163"/>
      <c r="SRM113" s="139"/>
      <c r="SRN113" s="143"/>
      <c r="SRO113" s="163"/>
      <c r="SRP113" s="191"/>
      <c r="SRQ113" s="164"/>
      <c r="SRR113" s="163"/>
      <c r="SRT113" s="165"/>
      <c r="SRV113" s="139"/>
      <c r="SRX113" s="190"/>
      <c r="SRY113" s="141"/>
      <c r="SRZ113" s="139"/>
      <c r="SSA113" s="163"/>
      <c r="SSB113" s="163"/>
      <c r="SSC113" s="139"/>
      <c r="SSD113" s="143"/>
      <c r="SSE113" s="163"/>
      <c r="SSF113" s="139"/>
      <c r="SSG113" s="143"/>
      <c r="SSH113" s="163"/>
      <c r="SSI113" s="139"/>
      <c r="SSJ113" s="143"/>
      <c r="SSK113" s="163"/>
      <c r="SSL113" s="139"/>
      <c r="SSM113" s="143"/>
      <c r="SSN113" s="163"/>
      <c r="SSO113" s="191"/>
      <c r="SSP113" s="164"/>
      <c r="SSQ113" s="163"/>
      <c r="SSS113" s="165"/>
      <c r="SSU113" s="139"/>
      <c r="SSW113" s="190"/>
      <c r="SSX113" s="141"/>
      <c r="SSY113" s="139"/>
      <c r="SSZ113" s="163"/>
      <c r="STA113" s="163"/>
      <c r="STB113" s="139"/>
      <c r="STC113" s="143"/>
      <c r="STD113" s="163"/>
      <c r="STE113" s="139"/>
      <c r="STF113" s="143"/>
      <c r="STG113" s="163"/>
      <c r="STH113" s="139"/>
      <c r="STI113" s="143"/>
      <c r="STJ113" s="163"/>
      <c r="STK113" s="139"/>
      <c r="STL113" s="143"/>
      <c r="STM113" s="163"/>
      <c r="STN113" s="191"/>
      <c r="STO113" s="164"/>
      <c r="STP113" s="163"/>
      <c r="STR113" s="165"/>
      <c r="STT113" s="139"/>
      <c r="STV113" s="190"/>
      <c r="STW113" s="141"/>
      <c r="STX113" s="139"/>
      <c r="STY113" s="163"/>
      <c r="STZ113" s="163"/>
      <c r="SUA113" s="139"/>
      <c r="SUB113" s="143"/>
      <c r="SUC113" s="163"/>
      <c r="SUD113" s="139"/>
      <c r="SUE113" s="143"/>
      <c r="SUF113" s="163"/>
      <c r="SUG113" s="139"/>
      <c r="SUH113" s="143"/>
      <c r="SUI113" s="163"/>
      <c r="SUJ113" s="139"/>
      <c r="SUK113" s="143"/>
      <c r="SUL113" s="163"/>
      <c r="SUM113" s="191"/>
      <c r="SUN113" s="164"/>
      <c r="SUO113" s="163"/>
      <c r="SUQ113" s="165"/>
      <c r="SUS113" s="139"/>
      <c r="SUU113" s="190"/>
      <c r="SUV113" s="141"/>
      <c r="SUW113" s="139"/>
      <c r="SUX113" s="163"/>
      <c r="SUY113" s="163"/>
      <c r="SUZ113" s="139"/>
      <c r="SVA113" s="143"/>
      <c r="SVB113" s="163"/>
      <c r="SVC113" s="139"/>
      <c r="SVD113" s="143"/>
      <c r="SVE113" s="163"/>
      <c r="SVF113" s="139"/>
      <c r="SVG113" s="143"/>
      <c r="SVH113" s="163"/>
      <c r="SVI113" s="139"/>
      <c r="SVJ113" s="143"/>
      <c r="SVK113" s="163"/>
      <c r="SVL113" s="191"/>
      <c r="SVM113" s="164"/>
      <c r="SVN113" s="163"/>
      <c r="SVP113" s="165"/>
      <c r="SVR113" s="139"/>
      <c r="SVT113" s="190"/>
      <c r="SVU113" s="141"/>
      <c r="SVV113" s="139"/>
      <c r="SVW113" s="163"/>
      <c r="SVX113" s="163"/>
      <c r="SVY113" s="139"/>
      <c r="SVZ113" s="143"/>
      <c r="SWA113" s="163"/>
      <c r="SWB113" s="139"/>
      <c r="SWC113" s="143"/>
      <c r="SWD113" s="163"/>
      <c r="SWE113" s="139"/>
      <c r="SWF113" s="143"/>
      <c r="SWG113" s="163"/>
      <c r="SWH113" s="139"/>
      <c r="SWI113" s="143"/>
      <c r="SWJ113" s="163"/>
      <c r="SWK113" s="191"/>
      <c r="SWL113" s="164"/>
      <c r="SWM113" s="163"/>
      <c r="SWO113" s="165"/>
      <c r="SWQ113" s="139"/>
      <c r="SWS113" s="190"/>
      <c r="SWT113" s="141"/>
      <c r="SWU113" s="139"/>
      <c r="SWV113" s="163"/>
      <c r="SWW113" s="163"/>
      <c r="SWX113" s="139"/>
      <c r="SWY113" s="143"/>
      <c r="SWZ113" s="163"/>
      <c r="SXA113" s="139"/>
      <c r="SXB113" s="143"/>
      <c r="SXC113" s="163"/>
      <c r="SXD113" s="139"/>
      <c r="SXE113" s="143"/>
      <c r="SXF113" s="163"/>
      <c r="SXG113" s="139"/>
      <c r="SXH113" s="143"/>
      <c r="SXI113" s="163"/>
      <c r="SXJ113" s="191"/>
      <c r="SXK113" s="164"/>
      <c r="SXL113" s="163"/>
      <c r="SXN113" s="165"/>
      <c r="SXP113" s="139"/>
      <c r="SXR113" s="190"/>
      <c r="SXS113" s="141"/>
      <c r="SXT113" s="139"/>
      <c r="SXU113" s="163"/>
      <c r="SXV113" s="163"/>
      <c r="SXW113" s="139"/>
      <c r="SXX113" s="143"/>
      <c r="SXY113" s="163"/>
      <c r="SXZ113" s="139"/>
      <c r="SYA113" s="143"/>
      <c r="SYB113" s="163"/>
      <c r="SYC113" s="139"/>
      <c r="SYD113" s="143"/>
      <c r="SYE113" s="163"/>
      <c r="SYF113" s="139"/>
      <c r="SYG113" s="143"/>
      <c r="SYH113" s="163"/>
      <c r="SYI113" s="191"/>
      <c r="SYJ113" s="164"/>
      <c r="SYK113" s="163"/>
      <c r="SYM113" s="165"/>
      <c r="SYO113" s="139"/>
      <c r="SYQ113" s="190"/>
      <c r="SYR113" s="141"/>
      <c r="SYS113" s="139"/>
      <c r="SYT113" s="163"/>
      <c r="SYU113" s="163"/>
      <c r="SYV113" s="139"/>
      <c r="SYW113" s="143"/>
      <c r="SYX113" s="163"/>
      <c r="SYY113" s="139"/>
      <c r="SYZ113" s="143"/>
      <c r="SZA113" s="163"/>
      <c r="SZB113" s="139"/>
      <c r="SZC113" s="143"/>
      <c r="SZD113" s="163"/>
      <c r="SZE113" s="139"/>
      <c r="SZF113" s="143"/>
      <c r="SZG113" s="163"/>
      <c r="SZH113" s="191"/>
      <c r="SZI113" s="164"/>
      <c r="SZJ113" s="163"/>
      <c r="SZL113" s="165"/>
      <c r="SZN113" s="139"/>
      <c r="SZP113" s="190"/>
      <c r="SZQ113" s="141"/>
      <c r="SZR113" s="139"/>
      <c r="SZS113" s="163"/>
      <c r="SZT113" s="163"/>
      <c r="SZU113" s="139"/>
      <c r="SZV113" s="143"/>
      <c r="SZW113" s="163"/>
      <c r="SZX113" s="139"/>
      <c r="SZY113" s="143"/>
      <c r="SZZ113" s="163"/>
      <c r="TAA113" s="139"/>
      <c r="TAB113" s="143"/>
      <c r="TAC113" s="163"/>
      <c r="TAD113" s="139"/>
      <c r="TAE113" s="143"/>
      <c r="TAF113" s="163"/>
      <c r="TAG113" s="191"/>
      <c r="TAH113" s="164"/>
      <c r="TAI113" s="163"/>
      <c r="TAK113" s="165"/>
      <c r="TAM113" s="139"/>
      <c r="TAO113" s="190"/>
      <c r="TAP113" s="141"/>
      <c r="TAQ113" s="139"/>
      <c r="TAR113" s="163"/>
      <c r="TAS113" s="163"/>
      <c r="TAT113" s="139"/>
      <c r="TAU113" s="143"/>
      <c r="TAV113" s="163"/>
      <c r="TAW113" s="139"/>
      <c r="TAX113" s="143"/>
      <c r="TAY113" s="163"/>
      <c r="TAZ113" s="139"/>
      <c r="TBA113" s="143"/>
      <c r="TBB113" s="163"/>
      <c r="TBC113" s="139"/>
      <c r="TBD113" s="143"/>
      <c r="TBE113" s="163"/>
      <c r="TBF113" s="191"/>
      <c r="TBG113" s="164"/>
      <c r="TBH113" s="163"/>
      <c r="TBJ113" s="165"/>
      <c r="TBL113" s="139"/>
      <c r="TBN113" s="190"/>
      <c r="TBO113" s="141"/>
      <c r="TBP113" s="139"/>
      <c r="TBQ113" s="163"/>
      <c r="TBR113" s="163"/>
      <c r="TBS113" s="139"/>
      <c r="TBT113" s="143"/>
      <c r="TBU113" s="163"/>
      <c r="TBV113" s="139"/>
      <c r="TBW113" s="143"/>
      <c r="TBX113" s="163"/>
      <c r="TBY113" s="139"/>
      <c r="TBZ113" s="143"/>
      <c r="TCA113" s="163"/>
      <c r="TCB113" s="139"/>
      <c r="TCC113" s="143"/>
      <c r="TCD113" s="163"/>
      <c r="TCE113" s="191"/>
      <c r="TCF113" s="164"/>
      <c r="TCG113" s="163"/>
      <c r="TCI113" s="165"/>
      <c r="TCK113" s="139"/>
      <c r="TCM113" s="190"/>
      <c r="TCN113" s="141"/>
      <c r="TCO113" s="139"/>
      <c r="TCP113" s="163"/>
      <c r="TCQ113" s="163"/>
      <c r="TCR113" s="139"/>
      <c r="TCS113" s="143"/>
      <c r="TCT113" s="163"/>
      <c r="TCU113" s="139"/>
      <c r="TCV113" s="143"/>
      <c r="TCW113" s="163"/>
      <c r="TCX113" s="139"/>
      <c r="TCY113" s="143"/>
      <c r="TCZ113" s="163"/>
      <c r="TDA113" s="139"/>
      <c r="TDB113" s="143"/>
      <c r="TDC113" s="163"/>
      <c r="TDD113" s="191"/>
      <c r="TDE113" s="164"/>
      <c r="TDF113" s="163"/>
      <c r="TDH113" s="165"/>
      <c r="TDJ113" s="139"/>
      <c r="TDL113" s="190"/>
      <c r="TDM113" s="141"/>
      <c r="TDN113" s="139"/>
      <c r="TDO113" s="163"/>
      <c r="TDP113" s="163"/>
      <c r="TDQ113" s="139"/>
      <c r="TDR113" s="143"/>
      <c r="TDS113" s="163"/>
      <c r="TDT113" s="139"/>
      <c r="TDU113" s="143"/>
      <c r="TDV113" s="163"/>
      <c r="TDW113" s="139"/>
      <c r="TDX113" s="143"/>
      <c r="TDY113" s="163"/>
      <c r="TDZ113" s="139"/>
      <c r="TEA113" s="143"/>
      <c r="TEB113" s="163"/>
      <c r="TEC113" s="191"/>
      <c r="TED113" s="164"/>
      <c r="TEE113" s="163"/>
      <c r="TEG113" s="165"/>
      <c r="TEI113" s="139"/>
      <c r="TEK113" s="190"/>
      <c r="TEL113" s="141"/>
      <c r="TEM113" s="139"/>
      <c r="TEN113" s="163"/>
      <c r="TEO113" s="163"/>
      <c r="TEP113" s="139"/>
      <c r="TEQ113" s="143"/>
      <c r="TER113" s="163"/>
      <c r="TES113" s="139"/>
      <c r="TET113" s="143"/>
      <c r="TEU113" s="163"/>
      <c r="TEV113" s="139"/>
      <c r="TEW113" s="143"/>
      <c r="TEX113" s="163"/>
      <c r="TEY113" s="139"/>
      <c r="TEZ113" s="143"/>
      <c r="TFA113" s="163"/>
      <c r="TFB113" s="191"/>
      <c r="TFC113" s="164"/>
      <c r="TFD113" s="163"/>
      <c r="TFF113" s="165"/>
      <c r="TFH113" s="139"/>
      <c r="TFJ113" s="190"/>
      <c r="TFK113" s="141"/>
      <c r="TFL113" s="139"/>
      <c r="TFM113" s="163"/>
      <c r="TFN113" s="163"/>
      <c r="TFO113" s="139"/>
      <c r="TFP113" s="143"/>
      <c r="TFQ113" s="163"/>
      <c r="TFR113" s="139"/>
      <c r="TFS113" s="143"/>
      <c r="TFT113" s="163"/>
      <c r="TFU113" s="139"/>
      <c r="TFV113" s="143"/>
      <c r="TFW113" s="163"/>
      <c r="TFX113" s="139"/>
      <c r="TFY113" s="143"/>
      <c r="TFZ113" s="163"/>
      <c r="TGA113" s="191"/>
      <c r="TGB113" s="164"/>
      <c r="TGC113" s="163"/>
      <c r="TGE113" s="165"/>
      <c r="TGG113" s="139"/>
      <c r="TGI113" s="190"/>
      <c r="TGJ113" s="141"/>
      <c r="TGK113" s="139"/>
      <c r="TGL113" s="163"/>
      <c r="TGM113" s="163"/>
      <c r="TGN113" s="139"/>
      <c r="TGO113" s="143"/>
      <c r="TGP113" s="163"/>
      <c r="TGQ113" s="139"/>
      <c r="TGR113" s="143"/>
      <c r="TGS113" s="163"/>
      <c r="TGT113" s="139"/>
      <c r="TGU113" s="143"/>
      <c r="TGV113" s="163"/>
      <c r="TGW113" s="139"/>
      <c r="TGX113" s="143"/>
      <c r="TGY113" s="163"/>
      <c r="TGZ113" s="191"/>
      <c r="THA113" s="164"/>
      <c r="THB113" s="163"/>
      <c r="THD113" s="165"/>
      <c r="THF113" s="139"/>
      <c r="THH113" s="190"/>
      <c r="THI113" s="141"/>
      <c r="THJ113" s="139"/>
      <c r="THK113" s="163"/>
      <c r="THL113" s="163"/>
      <c r="THM113" s="139"/>
      <c r="THN113" s="143"/>
      <c r="THO113" s="163"/>
      <c r="THP113" s="139"/>
      <c r="THQ113" s="143"/>
      <c r="THR113" s="163"/>
      <c r="THS113" s="139"/>
      <c r="THT113" s="143"/>
      <c r="THU113" s="163"/>
      <c r="THV113" s="139"/>
      <c r="THW113" s="143"/>
      <c r="THX113" s="163"/>
      <c r="THY113" s="191"/>
      <c r="THZ113" s="164"/>
      <c r="TIA113" s="163"/>
      <c r="TIC113" s="165"/>
      <c r="TIE113" s="139"/>
      <c r="TIG113" s="190"/>
      <c r="TIH113" s="141"/>
      <c r="TII113" s="139"/>
      <c r="TIJ113" s="163"/>
      <c r="TIK113" s="163"/>
      <c r="TIL113" s="139"/>
      <c r="TIM113" s="143"/>
      <c r="TIN113" s="163"/>
      <c r="TIO113" s="139"/>
      <c r="TIP113" s="143"/>
      <c r="TIQ113" s="163"/>
      <c r="TIR113" s="139"/>
      <c r="TIS113" s="143"/>
      <c r="TIT113" s="163"/>
      <c r="TIU113" s="139"/>
      <c r="TIV113" s="143"/>
      <c r="TIW113" s="163"/>
      <c r="TIX113" s="191"/>
      <c r="TIY113" s="164"/>
      <c r="TIZ113" s="163"/>
      <c r="TJB113" s="165"/>
      <c r="TJD113" s="139"/>
      <c r="TJF113" s="190"/>
      <c r="TJG113" s="141"/>
      <c r="TJH113" s="139"/>
      <c r="TJI113" s="163"/>
      <c r="TJJ113" s="163"/>
      <c r="TJK113" s="139"/>
      <c r="TJL113" s="143"/>
      <c r="TJM113" s="163"/>
      <c r="TJN113" s="139"/>
      <c r="TJO113" s="143"/>
      <c r="TJP113" s="163"/>
      <c r="TJQ113" s="139"/>
      <c r="TJR113" s="143"/>
      <c r="TJS113" s="163"/>
      <c r="TJT113" s="139"/>
      <c r="TJU113" s="143"/>
      <c r="TJV113" s="163"/>
      <c r="TJW113" s="191"/>
      <c r="TJX113" s="164"/>
      <c r="TJY113" s="163"/>
      <c r="TKA113" s="165"/>
      <c r="TKC113" s="139"/>
      <c r="TKE113" s="190"/>
      <c r="TKF113" s="141"/>
      <c r="TKG113" s="139"/>
      <c r="TKH113" s="163"/>
      <c r="TKI113" s="163"/>
      <c r="TKJ113" s="139"/>
      <c r="TKK113" s="143"/>
      <c r="TKL113" s="163"/>
      <c r="TKM113" s="139"/>
      <c r="TKN113" s="143"/>
      <c r="TKO113" s="163"/>
      <c r="TKP113" s="139"/>
      <c r="TKQ113" s="143"/>
      <c r="TKR113" s="163"/>
      <c r="TKS113" s="139"/>
      <c r="TKT113" s="143"/>
      <c r="TKU113" s="163"/>
      <c r="TKV113" s="191"/>
      <c r="TKW113" s="164"/>
      <c r="TKX113" s="163"/>
      <c r="TKZ113" s="165"/>
      <c r="TLB113" s="139"/>
      <c r="TLD113" s="190"/>
      <c r="TLE113" s="141"/>
      <c r="TLF113" s="139"/>
      <c r="TLG113" s="163"/>
      <c r="TLH113" s="163"/>
      <c r="TLI113" s="139"/>
      <c r="TLJ113" s="143"/>
      <c r="TLK113" s="163"/>
      <c r="TLL113" s="139"/>
      <c r="TLM113" s="143"/>
      <c r="TLN113" s="163"/>
      <c r="TLO113" s="139"/>
      <c r="TLP113" s="143"/>
      <c r="TLQ113" s="163"/>
      <c r="TLR113" s="139"/>
      <c r="TLS113" s="143"/>
      <c r="TLT113" s="163"/>
      <c r="TLU113" s="191"/>
      <c r="TLV113" s="164"/>
      <c r="TLW113" s="163"/>
      <c r="TLY113" s="165"/>
      <c r="TMA113" s="139"/>
      <c r="TMC113" s="190"/>
      <c r="TMD113" s="141"/>
      <c r="TME113" s="139"/>
      <c r="TMF113" s="163"/>
      <c r="TMG113" s="163"/>
      <c r="TMH113" s="139"/>
      <c r="TMI113" s="143"/>
      <c r="TMJ113" s="163"/>
      <c r="TMK113" s="139"/>
      <c r="TML113" s="143"/>
      <c r="TMM113" s="163"/>
      <c r="TMN113" s="139"/>
      <c r="TMO113" s="143"/>
      <c r="TMP113" s="163"/>
      <c r="TMQ113" s="139"/>
      <c r="TMR113" s="143"/>
      <c r="TMS113" s="163"/>
      <c r="TMT113" s="191"/>
      <c r="TMU113" s="164"/>
      <c r="TMV113" s="163"/>
      <c r="TMX113" s="165"/>
      <c r="TMZ113" s="139"/>
      <c r="TNB113" s="190"/>
      <c r="TNC113" s="141"/>
      <c r="TND113" s="139"/>
      <c r="TNE113" s="163"/>
      <c r="TNF113" s="163"/>
      <c r="TNG113" s="139"/>
      <c r="TNH113" s="143"/>
      <c r="TNI113" s="163"/>
      <c r="TNJ113" s="139"/>
      <c r="TNK113" s="143"/>
      <c r="TNL113" s="163"/>
      <c r="TNM113" s="139"/>
      <c r="TNN113" s="143"/>
      <c r="TNO113" s="163"/>
      <c r="TNP113" s="139"/>
      <c r="TNQ113" s="143"/>
      <c r="TNR113" s="163"/>
      <c r="TNS113" s="191"/>
      <c r="TNT113" s="164"/>
      <c r="TNU113" s="163"/>
      <c r="TNW113" s="165"/>
      <c r="TNY113" s="139"/>
      <c r="TOA113" s="190"/>
      <c r="TOB113" s="141"/>
      <c r="TOC113" s="139"/>
      <c r="TOD113" s="163"/>
      <c r="TOE113" s="163"/>
      <c r="TOF113" s="139"/>
      <c r="TOG113" s="143"/>
      <c r="TOH113" s="163"/>
      <c r="TOI113" s="139"/>
      <c r="TOJ113" s="143"/>
      <c r="TOK113" s="163"/>
      <c r="TOL113" s="139"/>
      <c r="TOM113" s="143"/>
      <c r="TON113" s="163"/>
      <c r="TOO113" s="139"/>
      <c r="TOP113" s="143"/>
      <c r="TOQ113" s="163"/>
      <c r="TOR113" s="191"/>
      <c r="TOS113" s="164"/>
      <c r="TOT113" s="163"/>
      <c r="TOV113" s="165"/>
      <c r="TOX113" s="139"/>
      <c r="TOZ113" s="190"/>
      <c r="TPA113" s="141"/>
      <c r="TPB113" s="139"/>
      <c r="TPC113" s="163"/>
      <c r="TPD113" s="163"/>
      <c r="TPE113" s="139"/>
      <c r="TPF113" s="143"/>
      <c r="TPG113" s="163"/>
      <c r="TPH113" s="139"/>
      <c r="TPI113" s="143"/>
      <c r="TPJ113" s="163"/>
      <c r="TPK113" s="139"/>
      <c r="TPL113" s="143"/>
      <c r="TPM113" s="163"/>
      <c r="TPN113" s="139"/>
      <c r="TPO113" s="143"/>
      <c r="TPP113" s="163"/>
      <c r="TPQ113" s="191"/>
      <c r="TPR113" s="164"/>
      <c r="TPS113" s="163"/>
      <c r="TPU113" s="165"/>
      <c r="TPW113" s="139"/>
      <c r="TPY113" s="190"/>
      <c r="TPZ113" s="141"/>
      <c r="TQA113" s="139"/>
      <c r="TQB113" s="163"/>
      <c r="TQC113" s="163"/>
      <c r="TQD113" s="139"/>
      <c r="TQE113" s="143"/>
      <c r="TQF113" s="163"/>
      <c r="TQG113" s="139"/>
      <c r="TQH113" s="143"/>
      <c r="TQI113" s="163"/>
      <c r="TQJ113" s="139"/>
      <c r="TQK113" s="143"/>
      <c r="TQL113" s="163"/>
      <c r="TQM113" s="139"/>
      <c r="TQN113" s="143"/>
      <c r="TQO113" s="163"/>
      <c r="TQP113" s="191"/>
      <c r="TQQ113" s="164"/>
      <c r="TQR113" s="163"/>
      <c r="TQT113" s="165"/>
      <c r="TQV113" s="139"/>
      <c r="TQX113" s="190"/>
      <c r="TQY113" s="141"/>
      <c r="TQZ113" s="139"/>
      <c r="TRA113" s="163"/>
      <c r="TRB113" s="163"/>
      <c r="TRC113" s="139"/>
      <c r="TRD113" s="143"/>
      <c r="TRE113" s="163"/>
      <c r="TRF113" s="139"/>
      <c r="TRG113" s="143"/>
      <c r="TRH113" s="163"/>
      <c r="TRI113" s="139"/>
      <c r="TRJ113" s="143"/>
      <c r="TRK113" s="163"/>
      <c r="TRL113" s="139"/>
      <c r="TRM113" s="143"/>
      <c r="TRN113" s="163"/>
      <c r="TRO113" s="191"/>
      <c r="TRP113" s="164"/>
      <c r="TRQ113" s="163"/>
      <c r="TRS113" s="165"/>
      <c r="TRU113" s="139"/>
      <c r="TRW113" s="190"/>
      <c r="TRX113" s="141"/>
      <c r="TRY113" s="139"/>
      <c r="TRZ113" s="163"/>
      <c r="TSA113" s="163"/>
      <c r="TSB113" s="139"/>
      <c r="TSC113" s="143"/>
      <c r="TSD113" s="163"/>
      <c r="TSE113" s="139"/>
      <c r="TSF113" s="143"/>
      <c r="TSG113" s="163"/>
      <c r="TSH113" s="139"/>
      <c r="TSI113" s="143"/>
      <c r="TSJ113" s="163"/>
      <c r="TSK113" s="139"/>
      <c r="TSL113" s="143"/>
      <c r="TSM113" s="163"/>
      <c r="TSN113" s="191"/>
      <c r="TSO113" s="164"/>
      <c r="TSP113" s="163"/>
      <c r="TSR113" s="165"/>
      <c r="TST113" s="139"/>
      <c r="TSV113" s="190"/>
      <c r="TSW113" s="141"/>
      <c r="TSX113" s="139"/>
      <c r="TSY113" s="163"/>
      <c r="TSZ113" s="163"/>
      <c r="TTA113" s="139"/>
      <c r="TTB113" s="143"/>
      <c r="TTC113" s="163"/>
      <c r="TTD113" s="139"/>
      <c r="TTE113" s="143"/>
      <c r="TTF113" s="163"/>
      <c r="TTG113" s="139"/>
      <c r="TTH113" s="143"/>
      <c r="TTI113" s="163"/>
      <c r="TTJ113" s="139"/>
      <c r="TTK113" s="143"/>
      <c r="TTL113" s="163"/>
      <c r="TTM113" s="191"/>
      <c r="TTN113" s="164"/>
      <c r="TTO113" s="163"/>
      <c r="TTQ113" s="165"/>
      <c r="TTS113" s="139"/>
      <c r="TTU113" s="190"/>
      <c r="TTV113" s="141"/>
      <c r="TTW113" s="139"/>
      <c r="TTX113" s="163"/>
      <c r="TTY113" s="163"/>
      <c r="TTZ113" s="139"/>
      <c r="TUA113" s="143"/>
      <c r="TUB113" s="163"/>
      <c r="TUC113" s="139"/>
      <c r="TUD113" s="143"/>
      <c r="TUE113" s="163"/>
      <c r="TUF113" s="139"/>
      <c r="TUG113" s="143"/>
      <c r="TUH113" s="163"/>
      <c r="TUI113" s="139"/>
      <c r="TUJ113" s="143"/>
      <c r="TUK113" s="163"/>
      <c r="TUL113" s="191"/>
      <c r="TUM113" s="164"/>
      <c r="TUN113" s="163"/>
      <c r="TUP113" s="165"/>
      <c r="TUR113" s="139"/>
      <c r="TUT113" s="190"/>
      <c r="TUU113" s="141"/>
      <c r="TUV113" s="139"/>
      <c r="TUW113" s="163"/>
      <c r="TUX113" s="163"/>
      <c r="TUY113" s="139"/>
      <c r="TUZ113" s="143"/>
      <c r="TVA113" s="163"/>
      <c r="TVB113" s="139"/>
      <c r="TVC113" s="143"/>
      <c r="TVD113" s="163"/>
      <c r="TVE113" s="139"/>
      <c r="TVF113" s="143"/>
      <c r="TVG113" s="163"/>
      <c r="TVH113" s="139"/>
      <c r="TVI113" s="143"/>
      <c r="TVJ113" s="163"/>
      <c r="TVK113" s="191"/>
      <c r="TVL113" s="164"/>
      <c r="TVM113" s="163"/>
      <c r="TVO113" s="165"/>
      <c r="TVQ113" s="139"/>
      <c r="TVS113" s="190"/>
      <c r="TVT113" s="141"/>
      <c r="TVU113" s="139"/>
      <c r="TVV113" s="163"/>
      <c r="TVW113" s="163"/>
      <c r="TVX113" s="139"/>
      <c r="TVY113" s="143"/>
      <c r="TVZ113" s="163"/>
      <c r="TWA113" s="139"/>
      <c r="TWB113" s="143"/>
      <c r="TWC113" s="163"/>
      <c r="TWD113" s="139"/>
      <c r="TWE113" s="143"/>
      <c r="TWF113" s="163"/>
      <c r="TWG113" s="139"/>
      <c r="TWH113" s="143"/>
      <c r="TWI113" s="163"/>
      <c r="TWJ113" s="191"/>
      <c r="TWK113" s="164"/>
      <c r="TWL113" s="163"/>
      <c r="TWN113" s="165"/>
      <c r="TWP113" s="139"/>
      <c r="TWR113" s="190"/>
      <c r="TWS113" s="141"/>
      <c r="TWT113" s="139"/>
      <c r="TWU113" s="163"/>
      <c r="TWV113" s="163"/>
      <c r="TWW113" s="139"/>
      <c r="TWX113" s="143"/>
      <c r="TWY113" s="163"/>
      <c r="TWZ113" s="139"/>
      <c r="TXA113" s="143"/>
      <c r="TXB113" s="163"/>
      <c r="TXC113" s="139"/>
      <c r="TXD113" s="143"/>
      <c r="TXE113" s="163"/>
      <c r="TXF113" s="139"/>
      <c r="TXG113" s="143"/>
      <c r="TXH113" s="163"/>
      <c r="TXI113" s="191"/>
      <c r="TXJ113" s="164"/>
      <c r="TXK113" s="163"/>
      <c r="TXM113" s="165"/>
      <c r="TXO113" s="139"/>
      <c r="TXQ113" s="190"/>
      <c r="TXR113" s="141"/>
      <c r="TXS113" s="139"/>
      <c r="TXT113" s="163"/>
      <c r="TXU113" s="163"/>
      <c r="TXV113" s="139"/>
      <c r="TXW113" s="143"/>
      <c r="TXX113" s="163"/>
      <c r="TXY113" s="139"/>
      <c r="TXZ113" s="143"/>
      <c r="TYA113" s="163"/>
      <c r="TYB113" s="139"/>
      <c r="TYC113" s="143"/>
      <c r="TYD113" s="163"/>
      <c r="TYE113" s="139"/>
      <c r="TYF113" s="143"/>
      <c r="TYG113" s="163"/>
      <c r="TYH113" s="191"/>
      <c r="TYI113" s="164"/>
      <c r="TYJ113" s="163"/>
      <c r="TYL113" s="165"/>
      <c r="TYN113" s="139"/>
      <c r="TYP113" s="190"/>
      <c r="TYQ113" s="141"/>
      <c r="TYR113" s="139"/>
      <c r="TYS113" s="163"/>
      <c r="TYT113" s="163"/>
      <c r="TYU113" s="139"/>
      <c r="TYV113" s="143"/>
      <c r="TYW113" s="163"/>
      <c r="TYX113" s="139"/>
      <c r="TYY113" s="143"/>
      <c r="TYZ113" s="163"/>
      <c r="TZA113" s="139"/>
      <c r="TZB113" s="143"/>
      <c r="TZC113" s="163"/>
      <c r="TZD113" s="139"/>
      <c r="TZE113" s="143"/>
      <c r="TZF113" s="163"/>
      <c r="TZG113" s="191"/>
      <c r="TZH113" s="164"/>
      <c r="TZI113" s="163"/>
      <c r="TZK113" s="165"/>
      <c r="TZM113" s="139"/>
      <c r="TZO113" s="190"/>
      <c r="TZP113" s="141"/>
      <c r="TZQ113" s="139"/>
      <c r="TZR113" s="163"/>
      <c r="TZS113" s="163"/>
      <c r="TZT113" s="139"/>
      <c r="TZU113" s="143"/>
      <c r="TZV113" s="163"/>
      <c r="TZW113" s="139"/>
      <c r="TZX113" s="143"/>
      <c r="TZY113" s="163"/>
      <c r="TZZ113" s="139"/>
      <c r="UAA113" s="143"/>
      <c r="UAB113" s="163"/>
      <c r="UAC113" s="139"/>
      <c r="UAD113" s="143"/>
      <c r="UAE113" s="163"/>
      <c r="UAF113" s="191"/>
      <c r="UAG113" s="164"/>
      <c r="UAH113" s="163"/>
      <c r="UAJ113" s="165"/>
      <c r="UAL113" s="139"/>
      <c r="UAN113" s="190"/>
      <c r="UAO113" s="141"/>
      <c r="UAP113" s="139"/>
      <c r="UAQ113" s="163"/>
      <c r="UAR113" s="163"/>
      <c r="UAS113" s="139"/>
      <c r="UAT113" s="143"/>
      <c r="UAU113" s="163"/>
      <c r="UAV113" s="139"/>
      <c r="UAW113" s="143"/>
      <c r="UAX113" s="163"/>
      <c r="UAY113" s="139"/>
      <c r="UAZ113" s="143"/>
      <c r="UBA113" s="163"/>
      <c r="UBB113" s="139"/>
      <c r="UBC113" s="143"/>
      <c r="UBD113" s="163"/>
      <c r="UBE113" s="191"/>
      <c r="UBF113" s="164"/>
      <c r="UBG113" s="163"/>
      <c r="UBI113" s="165"/>
      <c r="UBK113" s="139"/>
      <c r="UBM113" s="190"/>
      <c r="UBN113" s="141"/>
      <c r="UBO113" s="139"/>
      <c r="UBP113" s="163"/>
      <c r="UBQ113" s="163"/>
      <c r="UBR113" s="139"/>
      <c r="UBS113" s="143"/>
      <c r="UBT113" s="163"/>
      <c r="UBU113" s="139"/>
      <c r="UBV113" s="143"/>
      <c r="UBW113" s="163"/>
      <c r="UBX113" s="139"/>
      <c r="UBY113" s="143"/>
      <c r="UBZ113" s="163"/>
      <c r="UCA113" s="139"/>
      <c r="UCB113" s="143"/>
      <c r="UCC113" s="163"/>
      <c r="UCD113" s="191"/>
      <c r="UCE113" s="164"/>
      <c r="UCF113" s="163"/>
      <c r="UCH113" s="165"/>
      <c r="UCJ113" s="139"/>
      <c r="UCL113" s="190"/>
      <c r="UCM113" s="141"/>
      <c r="UCN113" s="139"/>
      <c r="UCO113" s="163"/>
      <c r="UCP113" s="163"/>
      <c r="UCQ113" s="139"/>
      <c r="UCR113" s="143"/>
      <c r="UCS113" s="163"/>
      <c r="UCT113" s="139"/>
      <c r="UCU113" s="143"/>
      <c r="UCV113" s="163"/>
      <c r="UCW113" s="139"/>
      <c r="UCX113" s="143"/>
      <c r="UCY113" s="163"/>
      <c r="UCZ113" s="139"/>
      <c r="UDA113" s="143"/>
      <c r="UDB113" s="163"/>
      <c r="UDC113" s="191"/>
      <c r="UDD113" s="164"/>
      <c r="UDE113" s="163"/>
      <c r="UDG113" s="165"/>
      <c r="UDI113" s="139"/>
      <c r="UDK113" s="190"/>
      <c r="UDL113" s="141"/>
      <c r="UDM113" s="139"/>
      <c r="UDN113" s="163"/>
      <c r="UDO113" s="163"/>
      <c r="UDP113" s="139"/>
      <c r="UDQ113" s="143"/>
      <c r="UDR113" s="163"/>
      <c r="UDS113" s="139"/>
      <c r="UDT113" s="143"/>
      <c r="UDU113" s="163"/>
      <c r="UDV113" s="139"/>
      <c r="UDW113" s="143"/>
      <c r="UDX113" s="163"/>
      <c r="UDY113" s="139"/>
      <c r="UDZ113" s="143"/>
      <c r="UEA113" s="163"/>
      <c r="UEB113" s="191"/>
      <c r="UEC113" s="164"/>
      <c r="UED113" s="163"/>
      <c r="UEF113" s="165"/>
      <c r="UEH113" s="139"/>
      <c r="UEJ113" s="190"/>
      <c r="UEK113" s="141"/>
      <c r="UEL113" s="139"/>
      <c r="UEM113" s="163"/>
      <c r="UEN113" s="163"/>
      <c r="UEO113" s="139"/>
      <c r="UEP113" s="143"/>
      <c r="UEQ113" s="163"/>
      <c r="UER113" s="139"/>
      <c r="UES113" s="143"/>
      <c r="UET113" s="163"/>
      <c r="UEU113" s="139"/>
      <c r="UEV113" s="143"/>
      <c r="UEW113" s="163"/>
      <c r="UEX113" s="139"/>
      <c r="UEY113" s="143"/>
      <c r="UEZ113" s="163"/>
      <c r="UFA113" s="191"/>
      <c r="UFB113" s="164"/>
      <c r="UFC113" s="163"/>
      <c r="UFE113" s="165"/>
      <c r="UFG113" s="139"/>
      <c r="UFI113" s="190"/>
      <c r="UFJ113" s="141"/>
      <c r="UFK113" s="139"/>
      <c r="UFL113" s="163"/>
      <c r="UFM113" s="163"/>
      <c r="UFN113" s="139"/>
      <c r="UFO113" s="143"/>
      <c r="UFP113" s="163"/>
      <c r="UFQ113" s="139"/>
      <c r="UFR113" s="143"/>
      <c r="UFS113" s="163"/>
      <c r="UFT113" s="139"/>
      <c r="UFU113" s="143"/>
      <c r="UFV113" s="163"/>
      <c r="UFW113" s="139"/>
      <c r="UFX113" s="143"/>
      <c r="UFY113" s="163"/>
      <c r="UFZ113" s="191"/>
      <c r="UGA113" s="164"/>
      <c r="UGB113" s="163"/>
      <c r="UGD113" s="165"/>
      <c r="UGF113" s="139"/>
      <c r="UGH113" s="190"/>
      <c r="UGI113" s="141"/>
      <c r="UGJ113" s="139"/>
      <c r="UGK113" s="163"/>
      <c r="UGL113" s="163"/>
      <c r="UGM113" s="139"/>
      <c r="UGN113" s="143"/>
      <c r="UGO113" s="163"/>
      <c r="UGP113" s="139"/>
      <c r="UGQ113" s="143"/>
      <c r="UGR113" s="163"/>
      <c r="UGS113" s="139"/>
      <c r="UGT113" s="143"/>
      <c r="UGU113" s="163"/>
      <c r="UGV113" s="139"/>
      <c r="UGW113" s="143"/>
      <c r="UGX113" s="163"/>
      <c r="UGY113" s="191"/>
      <c r="UGZ113" s="164"/>
      <c r="UHA113" s="163"/>
      <c r="UHC113" s="165"/>
      <c r="UHE113" s="139"/>
      <c r="UHG113" s="190"/>
      <c r="UHH113" s="141"/>
      <c r="UHI113" s="139"/>
      <c r="UHJ113" s="163"/>
      <c r="UHK113" s="163"/>
      <c r="UHL113" s="139"/>
      <c r="UHM113" s="143"/>
      <c r="UHN113" s="163"/>
      <c r="UHO113" s="139"/>
      <c r="UHP113" s="143"/>
      <c r="UHQ113" s="163"/>
      <c r="UHR113" s="139"/>
      <c r="UHS113" s="143"/>
      <c r="UHT113" s="163"/>
      <c r="UHU113" s="139"/>
      <c r="UHV113" s="143"/>
      <c r="UHW113" s="163"/>
      <c r="UHX113" s="191"/>
      <c r="UHY113" s="164"/>
      <c r="UHZ113" s="163"/>
      <c r="UIB113" s="165"/>
      <c r="UID113" s="139"/>
      <c r="UIF113" s="190"/>
      <c r="UIG113" s="141"/>
      <c r="UIH113" s="139"/>
      <c r="UII113" s="163"/>
      <c r="UIJ113" s="163"/>
      <c r="UIK113" s="139"/>
      <c r="UIL113" s="143"/>
      <c r="UIM113" s="163"/>
      <c r="UIN113" s="139"/>
      <c r="UIO113" s="143"/>
      <c r="UIP113" s="163"/>
      <c r="UIQ113" s="139"/>
      <c r="UIR113" s="143"/>
      <c r="UIS113" s="163"/>
      <c r="UIT113" s="139"/>
      <c r="UIU113" s="143"/>
      <c r="UIV113" s="163"/>
      <c r="UIW113" s="191"/>
      <c r="UIX113" s="164"/>
      <c r="UIY113" s="163"/>
      <c r="UJA113" s="165"/>
      <c r="UJC113" s="139"/>
      <c r="UJE113" s="190"/>
      <c r="UJF113" s="141"/>
      <c r="UJG113" s="139"/>
      <c r="UJH113" s="163"/>
      <c r="UJI113" s="163"/>
      <c r="UJJ113" s="139"/>
      <c r="UJK113" s="143"/>
      <c r="UJL113" s="163"/>
      <c r="UJM113" s="139"/>
      <c r="UJN113" s="143"/>
      <c r="UJO113" s="163"/>
      <c r="UJP113" s="139"/>
      <c r="UJQ113" s="143"/>
      <c r="UJR113" s="163"/>
      <c r="UJS113" s="139"/>
      <c r="UJT113" s="143"/>
      <c r="UJU113" s="163"/>
      <c r="UJV113" s="191"/>
      <c r="UJW113" s="164"/>
      <c r="UJX113" s="163"/>
      <c r="UJZ113" s="165"/>
      <c r="UKB113" s="139"/>
      <c r="UKD113" s="190"/>
      <c r="UKE113" s="141"/>
      <c r="UKF113" s="139"/>
      <c r="UKG113" s="163"/>
      <c r="UKH113" s="163"/>
      <c r="UKI113" s="139"/>
      <c r="UKJ113" s="143"/>
      <c r="UKK113" s="163"/>
      <c r="UKL113" s="139"/>
      <c r="UKM113" s="143"/>
      <c r="UKN113" s="163"/>
      <c r="UKO113" s="139"/>
      <c r="UKP113" s="143"/>
      <c r="UKQ113" s="163"/>
      <c r="UKR113" s="139"/>
      <c r="UKS113" s="143"/>
      <c r="UKT113" s="163"/>
      <c r="UKU113" s="191"/>
      <c r="UKV113" s="164"/>
      <c r="UKW113" s="163"/>
      <c r="UKY113" s="165"/>
      <c r="ULA113" s="139"/>
      <c r="ULC113" s="190"/>
      <c r="ULD113" s="141"/>
      <c r="ULE113" s="139"/>
      <c r="ULF113" s="163"/>
      <c r="ULG113" s="163"/>
      <c r="ULH113" s="139"/>
      <c r="ULI113" s="143"/>
      <c r="ULJ113" s="163"/>
      <c r="ULK113" s="139"/>
      <c r="ULL113" s="143"/>
      <c r="ULM113" s="163"/>
      <c r="ULN113" s="139"/>
      <c r="ULO113" s="143"/>
      <c r="ULP113" s="163"/>
      <c r="ULQ113" s="139"/>
      <c r="ULR113" s="143"/>
      <c r="ULS113" s="163"/>
      <c r="ULT113" s="191"/>
      <c r="ULU113" s="164"/>
      <c r="ULV113" s="163"/>
      <c r="ULX113" s="165"/>
      <c r="ULZ113" s="139"/>
      <c r="UMB113" s="190"/>
      <c r="UMC113" s="141"/>
      <c r="UMD113" s="139"/>
      <c r="UME113" s="163"/>
      <c r="UMF113" s="163"/>
      <c r="UMG113" s="139"/>
      <c r="UMH113" s="143"/>
      <c r="UMI113" s="163"/>
      <c r="UMJ113" s="139"/>
      <c r="UMK113" s="143"/>
      <c r="UML113" s="163"/>
      <c r="UMM113" s="139"/>
      <c r="UMN113" s="143"/>
      <c r="UMO113" s="163"/>
      <c r="UMP113" s="139"/>
      <c r="UMQ113" s="143"/>
      <c r="UMR113" s="163"/>
      <c r="UMS113" s="191"/>
      <c r="UMT113" s="164"/>
      <c r="UMU113" s="163"/>
      <c r="UMW113" s="165"/>
      <c r="UMY113" s="139"/>
      <c r="UNA113" s="190"/>
      <c r="UNB113" s="141"/>
      <c r="UNC113" s="139"/>
      <c r="UND113" s="163"/>
      <c r="UNE113" s="163"/>
      <c r="UNF113" s="139"/>
      <c r="UNG113" s="143"/>
      <c r="UNH113" s="163"/>
      <c r="UNI113" s="139"/>
      <c r="UNJ113" s="143"/>
      <c r="UNK113" s="163"/>
      <c r="UNL113" s="139"/>
      <c r="UNM113" s="143"/>
      <c r="UNN113" s="163"/>
      <c r="UNO113" s="139"/>
      <c r="UNP113" s="143"/>
      <c r="UNQ113" s="163"/>
      <c r="UNR113" s="191"/>
      <c r="UNS113" s="164"/>
      <c r="UNT113" s="163"/>
      <c r="UNV113" s="165"/>
      <c r="UNX113" s="139"/>
      <c r="UNZ113" s="190"/>
      <c r="UOA113" s="141"/>
      <c r="UOB113" s="139"/>
      <c r="UOC113" s="163"/>
      <c r="UOD113" s="163"/>
      <c r="UOE113" s="139"/>
      <c r="UOF113" s="143"/>
      <c r="UOG113" s="163"/>
      <c r="UOH113" s="139"/>
      <c r="UOI113" s="143"/>
      <c r="UOJ113" s="163"/>
      <c r="UOK113" s="139"/>
      <c r="UOL113" s="143"/>
      <c r="UOM113" s="163"/>
      <c r="UON113" s="139"/>
      <c r="UOO113" s="143"/>
      <c r="UOP113" s="163"/>
      <c r="UOQ113" s="191"/>
      <c r="UOR113" s="164"/>
      <c r="UOS113" s="163"/>
      <c r="UOU113" s="165"/>
      <c r="UOW113" s="139"/>
      <c r="UOY113" s="190"/>
      <c r="UOZ113" s="141"/>
      <c r="UPA113" s="139"/>
      <c r="UPB113" s="163"/>
      <c r="UPC113" s="163"/>
      <c r="UPD113" s="139"/>
      <c r="UPE113" s="143"/>
      <c r="UPF113" s="163"/>
      <c r="UPG113" s="139"/>
      <c r="UPH113" s="143"/>
      <c r="UPI113" s="163"/>
      <c r="UPJ113" s="139"/>
      <c r="UPK113" s="143"/>
      <c r="UPL113" s="163"/>
      <c r="UPM113" s="139"/>
      <c r="UPN113" s="143"/>
      <c r="UPO113" s="163"/>
      <c r="UPP113" s="191"/>
      <c r="UPQ113" s="164"/>
      <c r="UPR113" s="163"/>
      <c r="UPT113" s="165"/>
      <c r="UPV113" s="139"/>
      <c r="UPX113" s="190"/>
      <c r="UPY113" s="141"/>
      <c r="UPZ113" s="139"/>
      <c r="UQA113" s="163"/>
      <c r="UQB113" s="163"/>
      <c r="UQC113" s="139"/>
      <c r="UQD113" s="143"/>
      <c r="UQE113" s="163"/>
      <c r="UQF113" s="139"/>
      <c r="UQG113" s="143"/>
      <c r="UQH113" s="163"/>
      <c r="UQI113" s="139"/>
      <c r="UQJ113" s="143"/>
      <c r="UQK113" s="163"/>
      <c r="UQL113" s="139"/>
      <c r="UQM113" s="143"/>
      <c r="UQN113" s="163"/>
      <c r="UQO113" s="191"/>
      <c r="UQP113" s="164"/>
      <c r="UQQ113" s="163"/>
      <c r="UQS113" s="165"/>
      <c r="UQU113" s="139"/>
      <c r="UQW113" s="190"/>
      <c r="UQX113" s="141"/>
      <c r="UQY113" s="139"/>
      <c r="UQZ113" s="163"/>
      <c r="URA113" s="163"/>
      <c r="URB113" s="139"/>
      <c r="URC113" s="143"/>
      <c r="URD113" s="163"/>
      <c r="URE113" s="139"/>
      <c r="URF113" s="143"/>
      <c r="URG113" s="163"/>
      <c r="URH113" s="139"/>
      <c r="URI113" s="143"/>
      <c r="URJ113" s="163"/>
      <c r="URK113" s="139"/>
      <c r="URL113" s="143"/>
      <c r="URM113" s="163"/>
      <c r="URN113" s="191"/>
      <c r="URO113" s="164"/>
      <c r="URP113" s="163"/>
      <c r="URR113" s="165"/>
      <c r="URT113" s="139"/>
      <c r="URV113" s="190"/>
      <c r="URW113" s="141"/>
      <c r="URX113" s="139"/>
      <c r="URY113" s="163"/>
      <c r="URZ113" s="163"/>
      <c r="USA113" s="139"/>
      <c r="USB113" s="143"/>
      <c r="USC113" s="163"/>
      <c r="USD113" s="139"/>
      <c r="USE113" s="143"/>
      <c r="USF113" s="163"/>
      <c r="USG113" s="139"/>
      <c r="USH113" s="143"/>
      <c r="USI113" s="163"/>
      <c r="USJ113" s="139"/>
      <c r="USK113" s="143"/>
      <c r="USL113" s="163"/>
      <c r="USM113" s="191"/>
      <c r="USN113" s="164"/>
      <c r="USO113" s="163"/>
      <c r="USQ113" s="165"/>
      <c r="USS113" s="139"/>
      <c r="USU113" s="190"/>
      <c r="USV113" s="141"/>
      <c r="USW113" s="139"/>
      <c r="USX113" s="163"/>
      <c r="USY113" s="163"/>
      <c r="USZ113" s="139"/>
      <c r="UTA113" s="143"/>
      <c r="UTB113" s="163"/>
      <c r="UTC113" s="139"/>
      <c r="UTD113" s="143"/>
      <c r="UTE113" s="163"/>
      <c r="UTF113" s="139"/>
      <c r="UTG113" s="143"/>
      <c r="UTH113" s="163"/>
      <c r="UTI113" s="139"/>
      <c r="UTJ113" s="143"/>
      <c r="UTK113" s="163"/>
      <c r="UTL113" s="191"/>
      <c r="UTM113" s="164"/>
      <c r="UTN113" s="163"/>
      <c r="UTP113" s="165"/>
      <c r="UTR113" s="139"/>
      <c r="UTT113" s="190"/>
      <c r="UTU113" s="141"/>
      <c r="UTV113" s="139"/>
      <c r="UTW113" s="163"/>
      <c r="UTX113" s="163"/>
      <c r="UTY113" s="139"/>
      <c r="UTZ113" s="143"/>
      <c r="UUA113" s="163"/>
      <c r="UUB113" s="139"/>
      <c r="UUC113" s="143"/>
      <c r="UUD113" s="163"/>
      <c r="UUE113" s="139"/>
      <c r="UUF113" s="143"/>
      <c r="UUG113" s="163"/>
      <c r="UUH113" s="139"/>
      <c r="UUI113" s="143"/>
      <c r="UUJ113" s="163"/>
      <c r="UUK113" s="191"/>
      <c r="UUL113" s="164"/>
      <c r="UUM113" s="163"/>
      <c r="UUO113" s="165"/>
      <c r="UUQ113" s="139"/>
      <c r="UUS113" s="190"/>
      <c r="UUT113" s="141"/>
      <c r="UUU113" s="139"/>
      <c r="UUV113" s="163"/>
      <c r="UUW113" s="163"/>
      <c r="UUX113" s="139"/>
      <c r="UUY113" s="143"/>
      <c r="UUZ113" s="163"/>
      <c r="UVA113" s="139"/>
      <c r="UVB113" s="143"/>
      <c r="UVC113" s="163"/>
      <c r="UVD113" s="139"/>
      <c r="UVE113" s="143"/>
      <c r="UVF113" s="163"/>
      <c r="UVG113" s="139"/>
      <c r="UVH113" s="143"/>
      <c r="UVI113" s="163"/>
      <c r="UVJ113" s="191"/>
      <c r="UVK113" s="164"/>
      <c r="UVL113" s="163"/>
      <c r="UVN113" s="165"/>
      <c r="UVP113" s="139"/>
      <c r="UVR113" s="190"/>
      <c r="UVS113" s="141"/>
      <c r="UVT113" s="139"/>
      <c r="UVU113" s="163"/>
      <c r="UVV113" s="163"/>
      <c r="UVW113" s="139"/>
      <c r="UVX113" s="143"/>
      <c r="UVY113" s="163"/>
      <c r="UVZ113" s="139"/>
      <c r="UWA113" s="143"/>
      <c r="UWB113" s="163"/>
      <c r="UWC113" s="139"/>
      <c r="UWD113" s="143"/>
      <c r="UWE113" s="163"/>
      <c r="UWF113" s="139"/>
      <c r="UWG113" s="143"/>
      <c r="UWH113" s="163"/>
      <c r="UWI113" s="191"/>
      <c r="UWJ113" s="164"/>
      <c r="UWK113" s="163"/>
      <c r="UWM113" s="165"/>
      <c r="UWO113" s="139"/>
      <c r="UWQ113" s="190"/>
      <c r="UWR113" s="141"/>
      <c r="UWS113" s="139"/>
      <c r="UWT113" s="163"/>
      <c r="UWU113" s="163"/>
      <c r="UWV113" s="139"/>
      <c r="UWW113" s="143"/>
      <c r="UWX113" s="163"/>
      <c r="UWY113" s="139"/>
      <c r="UWZ113" s="143"/>
      <c r="UXA113" s="163"/>
      <c r="UXB113" s="139"/>
      <c r="UXC113" s="143"/>
      <c r="UXD113" s="163"/>
      <c r="UXE113" s="139"/>
      <c r="UXF113" s="143"/>
      <c r="UXG113" s="163"/>
      <c r="UXH113" s="191"/>
      <c r="UXI113" s="164"/>
      <c r="UXJ113" s="163"/>
      <c r="UXL113" s="165"/>
      <c r="UXN113" s="139"/>
      <c r="UXP113" s="190"/>
      <c r="UXQ113" s="141"/>
      <c r="UXR113" s="139"/>
      <c r="UXS113" s="163"/>
      <c r="UXT113" s="163"/>
      <c r="UXU113" s="139"/>
      <c r="UXV113" s="143"/>
      <c r="UXW113" s="163"/>
      <c r="UXX113" s="139"/>
      <c r="UXY113" s="143"/>
      <c r="UXZ113" s="163"/>
      <c r="UYA113" s="139"/>
      <c r="UYB113" s="143"/>
      <c r="UYC113" s="163"/>
      <c r="UYD113" s="139"/>
      <c r="UYE113" s="143"/>
      <c r="UYF113" s="163"/>
      <c r="UYG113" s="191"/>
      <c r="UYH113" s="164"/>
      <c r="UYI113" s="163"/>
      <c r="UYK113" s="165"/>
      <c r="UYM113" s="139"/>
      <c r="UYO113" s="190"/>
      <c r="UYP113" s="141"/>
      <c r="UYQ113" s="139"/>
      <c r="UYR113" s="163"/>
      <c r="UYS113" s="163"/>
      <c r="UYT113" s="139"/>
      <c r="UYU113" s="143"/>
      <c r="UYV113" s="163"/>
      <c r="UYW113" s="139"/>
      <c r="UYX113" s="143"/>
      <c r="UYY113" s="163"/>
      <c r="UYZ113" s="139"/>
      <c r="UZA113" s="143"/>
      <c r="UZB113" s="163"/>
      <c r="UZC113" s="139"/>
      <c r="UZD113" s="143"/>
      <c r="UZE113" s="163"/>
      <c r="UZF113" s="191"/>
      <c r="UZG113" s="164"/>
      <c r="UZH113" s="163"/>
      <c r="UZJ113" s="165"/>
      <c r="UZL113" s="139"/>
      <c r="UZN113" s="190"/>
      <c r="UZO113" s="141"/>
      <c r="UZP113" s="139"/>
      <c r="UZQ113" s="163"/>
      <c r="UZR113" s="163"/>
      <c r="UZS113" s="139"/>
      <c r="UZT113" s="143"/>
      <c r="UZU113" s="163"/>
      <c r="UZV113" s="139"/>
      <c r="UZW113" s="143"/>
      <c r="UZX113" s="163"/>
      <c r="UZY113" s="139"/>
      <c r="UZZ113" s="143"/>
      <c r="VAA113" s="163"/>
      <c r="VAB113" s="139"/>
      <c r="VAC113" s="143"/>
      <c r="VAD113" s="163"/>
      <c r="VAE113" s="191"/>
      <c r="VAF113" s="164"/>
      <c r="VAG113" s="163"/>
      <c r="VAI113" s="165"/>
      <c r="VAK113" s="139"/>
      <c r="VAM113" s="190"/>
      <c r="VAN113" s="141"/>
      <c r="VAO113" s="139"/>
      <c r="VAP113" s="163"/>
      <c r="VAQ113" s="163"/>
      <c r="VAR113" s="139"/>
      <c r="VAS113" s="143"/>
      <c r="VAT113" s="163"/>
      <c r="VAU113" s="139"/>
      <c r="VAV113" s="143"/>
      <c r="VAW113" s="163"/>
      <c r="VAX113" s="139"/>
      <c r="VAY113" s="143"/>
      <c r="VAZ113" s="163"/>
      <c r="VBA113" s="139"/>
      <c r="VBB113" s="143"/>
      <c r="VBC113" s="163"/>
      <c r="VBD113" s="191"/>
      <c r="VBE113" s="164"/>
      <c r="VBF113" s="163"/>
      <c r="VBH113" s="165"/>
      <c r="VBJ113" s="139"/>
      <c r="VBL113" s="190"/>
      <c r="VBM113" s="141"/>
      <c r="VBN113" s="139"/>
      <c r="VBO113" s="163"/>
      <c r="VBP113" s="163"/>
      <c r="VBQ113" s="139"/>
      <c r="VBR113" s="143"/>
      <c r="VBS113" s="163"/>
      <c r="VBT113" s="139"/>
      <c r="VBU113" s="143"/>
      <c r="VBV113" s="163"/>
      <c r="VBW113" s="139"/>
      <c r="VBX113" s="143"/>
      <c r="VBY113" s="163"/>
      <c r="VBZ113" s="139"/>
      <c r="VCA113" s="143"/>
      <c r="VCB113" s="163"/>
      <c r="VCC113" s="191"/>
      <c r="VCD113" s="164"/>
      <c r="VCE113" s="163"/>
      <c r="VCG113" s="165"/>
      <c r="VCI113" s="139"/>
      <c r="VCK113" s="190"/>
      <c r="VCL113" s="141"/>
      <c r="VCM113" s="139"/>
      <c r="VCN113" s="163"/>
      <c r="VCO113" s="163"/>
      <c r="VCP113" s="139"/>
      <c r="VCQ113" s="143"/>
      <c r="VCR113" s="163"/>
      <c r="VCS113" s="139"/>
      <c r="VCT113" s="143"/>
      <c r="VCU113" s="163"/>
      <c r="VCV113" s="139"/>
      <c r="VCW113" s="143"/>
      <c r="VCX113" s="163"/>
      <c r="VCY113" s="139"/>
      <c r="VCZ113" s="143"/>
      <c r="VDA113" s="163"/>
      <c r="VDB113" s="191"/>
      <c r="VDC113" s="164"/>
      <c r="VDD113" s="163"/>
      <c r="VDF113" s="165"/>
      <c r="VDH113" s="139"/>
      <c r="VDJ113" s="190"/>
      <c r="VDK113" s="141"/>
      <c r="VDL113" s="139"/>
      <c r="VDM113" s="163"/>
      <c r="VDN113" s="163"/>
      <c r="VDO113" s="139"/>
      <c r="VDP113" s="143"/>
      <c r="VDQ113" s="163"/>
      <c r="VDR113" s="139"/>
      <c r="VDS113" s="143"/>
      <c r="VDT113" s="163"/>
      <c r="VDU113" s="139"/>
      <c r="VDV113" s="143"/>
      <c r="VDW113" s="163"/>
      <c r="VDX113" s="139"/>
      <c r="VDY113" s="143"/>
      <c r="VDZ113" s="163"/>
      <c r="VEA113" s="191"/>
      <c r="VEB113" s="164"/>
      <c r="VEC113" s="163"/>
      <c r="VEE113" s="165"/>
      <c r="VEG113" s="139"/>
      <c r="VEI113" s="190"/>
      <c r="VEJ113" s="141"/>
      <c r="VEK113" s="139"/>
      <c r="VEL113" s="163"/>
      <c r="VEM113" s="163"/>
      <c r="VEN113" s="139"/>
      <c r="VEO113" s="143"/>
      <c r="VEP113" s="163"/>
      <c r="VEQ113" s="139"/>
      <c r="VER113" s="143"/>
      <c r="VES113" s="163"/>
      <c r="VET113" s="139"/>
      <c r="VEU113" s="143"/>
      <c r="VEV113" s="163"/>
      <c r="VEW113" s="139"/>
      <c r="VEX113" s="143"/>
      <c r="VEY113" s="163"/>
      <c r="VEZ113" s="191"/>
      <c r="VFA113" s="164"/>
      <c r="VFB113" s="163"/>
      <c r="VFD113" s="165"/>
      <c r="VFF113" s="139"/>
      <c r="VFH113" s="190"/>
      <c r="VFI113" s="141"/>
      <c r="VFJ113" s="139"/>
      <c r="VFK113" s="163"/>
      <c r="VFL113" s="163"/>
      <c r="VFM113" s="139"/>
      <c r="VFN113" s="143"/>
      <c r="VFO113" s="163"/>
      <c r="VFP113" s="139"/>
      <c r="VFQ113" s="143"/>
      <c r="VFR113" s="163"/>
      <c r="VFS113" s="139"/>
      <c r="VFT113" s="143"/>
      <c r="VFU113" s="163"/>
      <c r="VFV113" s="139"/>
      <c r="VFW113" s="143"/>
      <c r="VFX113" s="163"/>
      <c r="VFY113" s="191"/>
      <c r="VFZ113" s="164"/>
      <c r="VGA113" s="163"/>
      <c r="VGC113" s="165"/>
      <c r="VGE113" s="139"/>
      <c r="VGG113" s="190"/>
      <c r="VGH113" s="141"/>
      <c r="VGI113" s="139"/>
      <c r="VGJ113" s="163"/>
      <c r="VGK113" s="163"/>
      <c r="VGL113" s="139"/>
      <c r="VGM113" s="143"/>
      <c r="VGN113" s="163"/>
      <c r="VGO113" s="139"/>
      <c r="VGP113" s="143"/>
      <c r="VGQ113" s="163"/>
      <c r="VGR113" s="139"/>
      <c r="VGS113" s="143"/>
      <c r="VGT113" s="163"/>
      <c r="VGU113" s="139"/>
      <c r="VGV113" s="143"/>
      <c r="VGW113" s="163"/>
      <c r="VGX113" s="191"/>
      <c r="VGY113" s="164"/>
      <c r="VGZ113" s="163"/>
      <c r="VHB113" s="165"/>
      <c r="VHD113" s="139"/>
      <c r="VHF113" s="190"/>
      <c r="VHG113" s="141"/>
      <c r="VHH113" s="139"/>
      <c r="VHI113" s="163"/>
      <c r="VHJ113" s="163"/>
      <c r="VHK113" s="139"/>
      <c r="VHL113" s="143"/>
      <c r="VHM113" s="163"/>
      <c r="VHN113" s="139"/>
      <c r="VHO113" s="143"/>
      <c r="VHP113" s="163"/>
      <c r="VHQ113" s="139"/>
      <c r="VHR113" s="143"/>
      <c r="VHS113" s="163"/>
      <c r="VHT113" s="139"/>
      <c r="VHU113" s="143"/>
      <c r="VHV113" s="163"/>
      <c r="VHW113" s="191"/>
      <c r="VHX113" s="164"/>
      <c r="VHY113" s="163"/>
      <c r="VIA113" s="165"/>
      <c r="VIC113" s="139"/>
      <c r="VIE113" s="190"/>
      <c r="VIF113" s="141"/>
      <c r="VIG113" s="139"/>
      <c r="VIH113" s="163"/>
      <c r="VII113" s="163"/>
      <c r="VIJ113" s="139"/>
      <c r="VIK113" s="143"/>
      <c r="VIL113" s="163"/>
      <c r="VIM113" s="139"/>
      <c r="VIN113" s="143"/>
      <c r="VIO113" s="163"/>
      <c r="VIP113" s="139"/>
      <c r="VIQ113" s="143"/>
      <c r="VIR113" s="163"/>
      <c r="VIS113" s="139"/>
      <c r="VIT113" s="143"/>
      <c r="VIU113" s="163"/>
      <c r="VIV113" s="191"/>
      <c r="VIW113" s="164"/>
      <c r="VIX113" s="163"/>
      <c r="VIZ113" s="165"/>
      <c r="VJB113" s="139"/>
      <c r="VJD113" s="190"/>
      <c r="VJE113" s="141"/>
      <c r="VJF113" s="139"/>
      <c r="VJG113" s="163"/>
      <c r="VJH113" s="163"/>
      <c r="VJI113" s="139"/>
      <c r="VJJ113" s="143"/>
      <c r="VJK113" s="163"/>
      <c r="VJL113" s="139"/>
      <c r="VJM113" s="143"/>
      <c r="VJN113" s="163"/>
      <c r="VJO113" s="139"/>
      <c r="VJP113" s="143"/>
      <c r="VJQ113" s="163"/>
      <c r="VJR113" s="139"/>
      <c r="VJS113" s="143"/>
      <c r="VJT113" s="163"/>
      <c r="VJU113" s="191"/>
      <c r="VJV113" s="164"/>
      <c r="VJW113" s="163"/>
      <c r="VJY113" s="165"/>
      <c r="VKA113" s="139"/>
      <c r="VKC113" s="190"/>
      <c r="VKD113" s="141"/>
      <c r="VKE113" s="139"/>
      <c r="VKF113" s="163"/>
      <c r="VKG113" s="163"/>
      <c r="VKH113" s="139"/>
      <c r="VKI113" s="143"/>
      <c r="VKJ113" s="163"/>
      <c r="VKK113" s="139"/>
      <c r="VKL113" s="143"/>
      <c r="VKM113" s="163"/>
      <c r="VKN113" s="139"/>
      <c r="VKO113" s="143"/>
      <c r="VKP113" s="163"/>
      <c r="VKQ113" s="139"/>
      <c r="VKR113" s="143"/>
      <c r="VKS113" s="163"/>
      <c r="VKT113" s="191"/>
      <c r="VKU113" s="164"/>
      <c r="VKV113" s="163"/>
      <c r="VKX113" s="165"/>
      <c r="VKZ113" s="139"/>
      <c r="VLB113" s="190"/>
      <c r="VLC113" s="141"/>
      <c r="VLD113" s="139"/>
      <c r="VLE113" s="163"/>
      <c r="VLF113" s="163"/>
      <c r="VLG113" s="139"/>
      <c r="VLH113" s="143"/>
      <c r="VLI113" s="163"/>
      <c r="VLJ113" s="139"/>
      <c r="VLK113" s="143"/>
      <c r="VLL113" s="163"/>
      <c r="VLM113" s="139"/>
      <c r="VLN113" s="143"/>
      <c r="VLO113" s="163"/>
      <c r="VLP113" s="139"/>
      <c r="VLQ113" s="143"/>
      <c r="VLR113" s="163"/>
      <c r="VLS113" s="191"/>
      <c r="VLT113" s="164"/>
      <c r="VLU113" s="163"/>
      <c r="VLW113" s="165"/>
      <c r="VLY113" s="139"/>
      <c r="VMA113" s="190"/>
      <c r="VMB113" s="141"/>
      <c r="VMC113" s="139"/>
      <c r="VMD113" s="163"/>
      <c r="VME113" s="163"/>
      <c r="VMF113" s="139"/>
      <c r="VMG113" s="143"/>
      <c r="VMH113" s="163"/>
      <c r="VMI113" s="139"/>
      <c r="VMJ113" s="143"/>
      <c r="VMK113" s="163"/>
      <c r="VML113" s="139"/>
      <c r="VMM113" s="143"/>
      <c r="VMN113" s="163"/>
      <c r="VMO113" s="139"/>
      <c r="VMP113" s="143"/>
      <c r="VMQ113" s="163"/>
      <c r="VMR113" s="191"/>
      <c r="VMS113" s="164"/>
      <c r="VMT113" s="163"/>
      <c r="VMV113" s="165"/>
      <c r="VMX113" s="139"/>
      <c r="VMZ113" s="190"/>
      <c r="VNA113" s="141"/>
      <c r="VNB113" s="139"/>
      <c r="VNC113" s="163"/>
      <c r="VND113" s="163"/>
      <c r="VNE113" s="139"/>
      <c r="VNF113" s="143"/>
      <c r="VNG113" s="163"/>
      <c r="VNH113" s="139"/>
      <c r="VNI113" s="143"/>
      <c r="VNJ113" s="163"/>
      <c r="VNK113" s="139"/>
      <c r="VNL113" s="143"/>
      <c r="VNM113" s="163"/>
      <c r="VNN113" s="139"/>
      <c r="VNO113" s="143"/>
      <c r="VNP113" s="163"/>
      <c r="VNQ113" s="191"/>
      <c r="VNR113" s="164"/>
      <c r="VNS113" s="163"/>
      <c r="VNU113" s="165"/>
      <c r="VNW113" s="139"/>
      <c r="VNY113" s="190"/>
      <c r="VNZ113" s="141"/>
      <c r="VOA113" s="139"/>
      <c r="VOB113" s="163"/>
      <c r="VOC113" s="163"/>
      <c r="VOD113" s="139"/>
      <c r="VOE113" s="143"/>
      <c r="VOF113" s="163"/>
      <c r="VOG113" s="139"/>
      <c r="VOH113" s="143"/>
      <c r="VOI113" s="163"/>
      <c r="VOJ113" s="139"/>
      <c r="VOK113" s="143"/>
      <c r="VOL113" s="163"/>
      <c r="VOM113" s="139"/>
      <c r="VON113" s="143"/>
      <c r="VOO113" s="163"/>
      <c r="VOP113" s="191"/>
      <c r="VOQ113" s="164"/>
      <c r="VOR113" s="163"/>
      <c r="VOT113" s="165"/>
      <c r="VOV113" s="139"/>
      <c r="VOX113" s="190"/>
      <c r="VOY113" s="141"/>
      <c r="VOZ113" s="139"/>
      <c r="VPA113" s="163"/>
      <c r="VPB113" s="163"/>
      <c r="VPC113" s="139"/>
      <c r="VPD113" s="143"/>
      <c r="VPE113" s="163"/>
      <c r="VPF113" s="139"/>
      <c r="VPG113" s="143"/>
      <c r="VPH113" s="163"/>
      <c r="VPI113" s="139"/>
      <c r="VPJ113" s="143"/>
      <c r="VPK113" s="163"/>
      <c r="VPL113" s="139"/>
      <c r="VPM113" s="143"/>
      <c r="VPN113" s="163"/>
      <c r="VPO113" s="191"/>
      <c r="VPP113" s="164"/>
      <c r="VPQ113" s="163"/>
      <c r="VPS113" s="165"/>
      <c r="VPU113" s="139"/>
      <c r="VPW113" s="190"/>
      <c r="VPX113" s="141"/>
      <c r="VPY113" s="139"/>
      <c r="VPZ113" s="163"/>
      <c r="VQA113" s="163"/>
      <c r="VQB113" s="139"/>
      <c r="VQC113" s="143"/>
      <c r="VQD113" s="163"/>
      <c r="VQE113" s="139"/>
      <c r="VQF113" s="143"/>
      <c r="VQG113" s="163"/>
      <c r="VQH113" s="139"/>
      <c r="VQI113" s="143"/>
      <c r="VQJ113" s="163"/>
      <c r="VQK113" s="139"/>
      <c r="VQL113" s="143"/>
      <c r="VQM113" s="163"/>
      <c r="VQN113" s="191"/>
      <c r="VQO113" s="164"/>
      <c r="VQP113" s="163"/>
      <c r="VQR113" s="165"/>
      <c r="VQT113" s="139"/>
      <c r="VQV113" s="190"/>
      <c r="VQW113" s="141"/>
      <c r="VQX113" s="139"/>
      <c r="VQY113" s="163"/>
      <c r="VQZ113" s="163"/>
      <c r="VRA113" s="139"/>
      <c r="VRB113" s="143"/>
      <c r="VRC113" s="163"/>
      <c r="VRD113" s="139"/>
      <c r="VRE113" s="143"/>
      <c r="VRF113" s="163"/>
      <c r="VRG113" s="139"/>
      <c r="VRH113" s="143"/>
      <c r="VRI113" s="163"/>
      <c r="VRJ113" s="139"/>
      <c r="VRK113" s="143"/>
      <c r="VRL113" s="163"/>
      <c r="VRM113" s="191"/>
      <c r="VRN113" s="164"/>
      <c r="VRO113" s="163"/>
      <c r="VRQ113" s="165"/>
      <c r="VRS113" s="139"/>
      <c r="VRU113" s="190"/>
      <c r="VRV113" s="141"/>
      <c r="VRW113" s="139"/>
      <c r="VRX113" s="163"/>
      <c r="VRY113" s="163"/>
      <c r="VRZ113" s="139"/>
      <c r="VSA113" s="143"/>
      <c r="VSB113" s="163"/>
      <c r="VSC113" s="139"/>
      <c r="VSD113" s="143"/>
      <c r="VSE113" s="163"/>
      <c r="VSF113" s="139"/>
      <c r="VSG113" s="143"/>
      <c r="VSH113" s="163"/>
      <c r="VSI113" s="139"/>
      <c r="VSJ113" s="143"/>
      <c r="VSK113" s="163"/>
      <c r="VSL113" s="191"/>
      <c r="VSM113" s="164"/>
      <c r="VSN113" s="163"/>
      <c r="VSP113" s="165"/>
      <c r="VSR113" s="139"/>
      <c r="VST113" s="190"/>
      <c r="VSU113" s="141"/>
      <c r="VSV113" s="139"/>
      <c r="VSW113" s="163"/>
      <c r="VSX113" s="163"/>
      <c r="VSY113" s="139"/>
      <c r="VSZ113" s="143"/>
      <c r="VTA113" s="163"/>
      <c r="VTB113" s="139"/>
      <c r="VTC113" s="143"/>
      <c r="VTD113" s="163"/>
      <c r="VTE113" s="139"/>
      <c r="VTF113" s="143"/>
      <c r="VTG113" s="163"/>
      <c r="VTH113" s="139"/>
      <c r="VTI113" s="143"/>
      <c r="VTJ113" s="163"/>
      <c r="VTK113" s="191"/>
      <c r="VTL113" s="164"/>
      <c r="VTM113" s="163"/>
      <c r="VTO113" s="165"/>
      <c r="VTQ113" s="139"/>
      <c r="VTS113" s="190"/>
      <c r="VTT113" s="141"/>
      <c r="VTU113" s="139"/>
      <c r="VTV113" s="163"/>
      <c r="VTW113" s="163"/>
      <c r="VTX113" s="139"/>
      <c r="VTY113" s="143"/>
      <c r="VTZ113" s="163"/>
      <c r="VUA113" s="139"/>
      <c r="VUB113" s="143"/>
      <c r="VUC113" s="163"/>
      <c r="VUD113" s="139"/>
      <c r="VUE113" s="143"/>
      <c r="VUF113" s="163"/>
      <c r="VUG113" s="139"/>
      <c r="VUH113" s="143"/>
      <c r="VUI113" s="163"/>
      <c r="VUJ113" s="191"/>
      <c r="VUK113" s="164"/>
      <c r="VUL113" s="163"/>
      <c r="VUN113" s="165"/>
      <c r="VUP113" s="139"/>
      <c r="VUR113" s="190"/>
      <c r="VUS113" s="141"/>
      <c r="VUT113" s="139"/>
      <c r="VUU113" s="163"/>
      <c r="VUV113" s="163"/>
      <c r="VUW113" s="139"/>
      <c r="VUX113" s="143"/>
      <c r="VUY113" s="163"/>
      <c r="VUZ113" s="139"/>
      <c r="VVA113" s="143"/>
      <c r="VVB113" s="163"/>
      <c r="VVC113" s="139"/>
      <c r="VVD113" s="143"/>
      <c r="VVE113" s="163"/>
      <c r="VVF113" s="139"/>
      <c r="VVG113" s="143"/>
      <c r="VVH113" s="163"/>
      <c r="VVI113" s="191"/>
      <c r="VVJ113" s="164"/>
      <c r="VVK113" s="163"/>
      <c r="VVM113" s="165"/>
      <c r="VVO113" s="139"/>
      <c r="VVQ113" s="190"/>
      <c r="VVR113" s="141"/>
      <c r="VVS113" s="139"/>
      <c r="VVT113" s="163"/>
      <c r="VVU113" s="163"/>
      <c r="VVV113" s="139"/>
      <c r="VVW113" s="143"/>
      <c r="VVX113" s="163"/>
      <c r="VVY113" s="139"/>
      <c r="VVZ113" s="143"/>
      <c r="VWA113" s="163"/>
      <c r="VWB113" s="139"/>
      <c r="VWC113" s="143"/>
      <c r="VWD113" s="163"/>
      <c r="VWE113" s="139"/>
      <c r="VWF113" s="143"/>
      <c r="VWG113" s="163"/>
      <c r="VWH113" s="191"/>
      <c r="VWI113" s="164"/>
      <c r="VWJ113" s="163"/>
      <c r="VWL113" s="165"/>
      <c r="VWN113" s="139"/>
      <c r="VWP113" s="190"/>
      <c r="VWQ113" s="141"/>
      <c r="VWR113" s="139"/>
      <c r="VWS113" s="163"/>
      <c r="VWT113" s="163"/>
      <c r="VWU113" s="139"/>
      <c r="VWV113" s="143"/>
      <c r="VWW113" s="163"/>
      <c r="VWX113" s="139"/>
      <c r="VWY113" s="143"/>
      <c r="VWZ113" s="163"/>
      <c r="VXA113" s="139"/>
      <c r="VXB113" s="143"/>
      <c r="VXC113" s="163"/>
      <c r="VXD113" s="139"/>
      <c r="VXE113" s="143"/>
      <c r="VXF113" s="163"/>
      <c r="VXG113" s="191"/>
      <c r="VXH113" s="164"/>
      <c r="VXI113" s="163"/>
      <c r="VXK113" s="165"/>
      <c r="VXM113" s="139"/>
      <c r="VXO113" s="190"/>
      <c r="VXP113" s="141"/>
      <c r="VXQ113" s="139"/>
      <c r="VXR113" s="163"/>
      <c r="VXS113" s="163"/>
      <c r="VXT113" s="139"/>
      <c r="VXU113" s="143"/>
      <c r="VXV113" s="163"/>
      <c r="VXW113" s="139"/>
      <c r="VXX113" s="143"/>
      <c r="VXY113" s="163"/>
      <c r="VXZ113" s="139"/>
      <c r="VYA113" s="143"/>
      <c r="VYB113" s="163"/>
      <c r="VYC113" s="139"/>
      <c r="VYD113" s="143"/>
      <c r="VYE113" s="163"/>
      <c r="VYF113" s="191"/>
      <c r="VYG113" s="164"/>
      <c r="VYH113" s="163"/>
      <c r="VYJ113" s="165"/>
      <c r="VYL113" s="139"/>
      <c r="VYN113" s="190"/>
      <c r="VYO113" s="141"/>
      <c r="VYP113" s="139"/>
      <c r="VYQ113" s="163"/>
      <c r="VYR113" s="163"/>
      <c r="VYS113" s="139"/>
      <c r="VYT113" s="143"/>
      <c r="VYU113" s="163"/>
      <c r="VYV113" s="139"/>
      <c r="VYW113" s="143"/>
      <c r="VYX113" s="163"/>
      <c r="VYY113" s="139"/>
      <c r="VYZ113" s="143"/>
      <c r="VZA113" s="163"/>
      <c r="VZB113" s="139"/>
      <c r="VZC113" s="143"/>
      <c r="VZD113" s="163"/>
      <c r="VZE113" s="191"/>
      <c r="VZF113" s="164"/>
      <c r="VZG113" s="163"/>
      <c r="VZI113" s="165"/>
      <c r="VZK113" s="139"/>
      <c r="VZM113" s="190"/>
      <c r="VZN113" s="141"/>
      <c r="VZO113" s="139"/>
      <c r="VZP113" s="163"/>
      <c r="VZQ113" s="163"/>
      <c r="VZR113" s="139"/>
      <c r="VZS113" s="143"/>
      <c r="VZT113" s="163"/>
      <c r="VZU113" s="139"/>
      <c r="VZV113" s="143"/>
      <c r="VZW113" s="163"/>
      <c r="VZX113" s="139"/>
      <c r="VZY113" s="143"/>
      <c r="VZZ113" s="163"/>
      <c r="WAA113" s="139"/>
      <c r="WAB113" s="143"/>
      <c r="WAC113" s="163"/>
      <c r="WAD113" s="191"/>
      <c r="WAE113" s="164"/>
      <c r="WAF113" s="163"/>
      <c r="WAH113" s="165"/>
      <c r="WAJ113" s="139"/>
      <c r="WAL113" s="190"/>
      <c r="WAM113" s="141"/>
      <c r="WAN113" s="139"/>
      <c r="WAO113" s="163"/>
      <c r="WAP113" s="163"/>
      <c r="WAQ113" s="139"/>
      <c r="WAR113" s="143"/>
      <c r="WAS113" s="163"/>
      <c r="WAT113" s="139"/>
      <c r="WAU113" s="143"/>
      <c r="WAV113" s="163"/>
      <c r="WAW113" s="139"/>
      <c r="WAX113" s="143"/>
      <c r="WAY113" s="163"/>
      <c r="WAZ113" s="139"/>
      <c r="WBA113" s="143"/>
      <c r="WBB113" s="163"/>
      <c r="WBC113" s="191"/>
      <c r="WBD113" s="164"/>
      <c r="WBE113" s="163"/>
      <c r="WBG113" s="165"/>
      <c r="WBI113" s="139"/>
      <c r="WBK113" s="190"/>
      <c r="WBL113" s="141"/>
      <c r="WBM113" s="139"/>
      <c r="WBN113" s="163"/>
      <c r="WBO113" s="163"/>
      <c r="WBP113" s="139"/>
      <c r="WBQ113" s="143"/>
      <c r="WBR113" s="163"/>
      <c r="WBS113" s="139"/>
      <c r="WBT113" s="143"/>
      <c r="WBU113" s="163"/>
      <c r="WBV113" s="139"/>
      <c r="WBW113" s="143"/>
      <c r="WBX113" s="163"/>
      <c r="WBY113" s="139"/>
      <c r="WBZ113" s="143"/>
      <c r="WCA113" s="163"/>
      <c r="WCB113" s="191"/>
      <c r="WCC113" s="164"/>
      <c r="WCD113" s="163"/>
      <c r="WCF113" s="165"/>
      <c r="WCH113" s="139"/>
      <c r="WCJ113" s="190"/>
      <c r="WCK113" s="141"/>
      <c r="WCL113" s="139"/>
      <c r="WCM113" s="163"/>
      <c r="WCN113" s="163"/>
      <c r="WCO113" s="139"/>
      <c r="WCP113" s="143"/>
      <c r="WCQ113" s="163"/>
      <c r="WCR113" s="139"/>
      <c r="WCS113" s="143"/>
      <c r="WCT113" s="163"/>
      <c r="WCU113" s="139"/>
      <c r="WCV113" s="143"/>
      <c r="WCW113" s="163"/>
      <c r="WCX113" s="139"/>
      <c r="WCY113" s="143"/>
      <c r="WCZ113" s="163"/>
      <c r="WDA113" s="191"/>
      <c r="WDB113" s="164"/>
      <c r="WDC113" s="163"/>
      <c r="WDE113" s="165"/>
      <c r="WDG113" s="139"/>
      <c r="WDI113" s="190"/>
      <c r="WDJ113" s="141"/>
      <c r="WDK113" s="139"/>
      <c r="WDL113" s="163"/>
      <c r="WDM113" s="163"/>
      <c r="WDN113" s="139"/>
      <c r="WDO113" s="143"/>
      <c r="WDP113" s="163"/>
      <c r="WDQ113" s="139"/>
      <c r="WDR113" s="143"/>
      <c r="WDS113" s="163"/>
      <c r="WDT113" s="139"/>
      <c r="WDU113" s="143"/>
      <c r="WDV113" s="163"/>
      <c r="WDW113" s="139"/>
      <c r="WDX113" s="143"/>
      <c r="WDY113" s="163"/>
      <c r="WDZ113" s="191"/>
      <c r="WEA113" s="164"/>
      <c r="WEB113" s="163"/>
      <c r="WED113" s="165"/>
      <c r="WEF113" s="139"/>
      <c r="WEH113" s="190"/>
      <c r="WEI113" s="141"/>
      <c r="WEJ113" s="139"/>
      <c r="WEK113" s="163"/>
      <c r="WEL113" s="163"/>
      <c r="WEM113" s="139"/>
      <c r="WEN113" s="143"/>
      <c r="WEO113" s="163"/>
      <c r="WEP113" s="139"/>
      <c r="WEQ113" s="143"/>
      <c r="WER113" s="163"/>
      <c r="WES113" s="139"/>
      <c r="WET113" s="143"/>
      <c r="WEU113" s="163"/>
      <c r="WEV113" s="139"/>
      <c r="WEW113" s="143"/>
      <c r="WEX113" s="163"/>
      <c r="WEY113" s="191"/>
      <c r="WEZ113" s="164"/>
      <c r="WFA113" s="163"/>
      <c r="WFC113" s="165"/>
      <c r="WFE113" s="139"/>
      <c r="WFG113" s="190"/>
      <c r="WFH113" s="141"/>
      <c r="WFI113" s="139"/>
      <c r="WFJ113" s="163"/>
      <c r="WFK113" s="163"/>
      <c r="WFL113" s="139"/>
      <c r="WFM113" s="143"/>
      <c r="WFN113" s="163"/>
      <c r="WFO113" s="139"/>
      <c r="WFP113" s="143"/>
      <c r="WFQ113" s="163"/>
      <c r="WFR113" s="139"/>
      <c r="WFS113" s="143"/>
      <c r="WFT113" s="163"/>
      <c r="WFU113" s="139"/>
      <c r="WFV113" s="143"/>
      <c r="WFW113" s="163"/>
      <c r="WFX113" s="191"/>
      <c r="WFY113" s="164"/>
      <c r="WFZ113" s="163"/>
      <c r="WGB113" s="165"/>
      <c r="WGD113" s="139"/>
      <c r="WGF113" s="190"/>
      <c r="WGG113" s="141"/>
      <c r="WGH113" s="139"/>
      <c r="WGI113" s="163"/>
      <c r="WGJ113" s="163"/>
      <c r="WGK113" s="139"/>
      <c r="WGL113" s="143"/>
      <c r="WGM113" s="163"/>
      <c r="WGN113" s="139"/>
      <c r="WGO113" s="143"/>
      <c r="WGP113" s="163"/>
      <c r="WGQ113" s="139"/>
      <c r="WGR113" s="143"/>
      <c r="WGS113" s="163"/>
      <c r="WGT113" s="139"/>
      <c r="WGU113" s="143"/>
      <c r="WGV113" s="163"/>
      <c r="WGW113" s="191"/>
      <c r="WGX113" s="164"/>
      <c r="WGY113" s="163"/>
      <c r="WHA113" s="165"/>
      <c r="WHC113" s="139"/>
      <c r="WHE113" s="190"/>
      <c r="WHF113" s="141"/>
      <c r="WHG113" s="139"/>
      <c r="WHH113" s="163"/>
      <c r="WHI113" s="163"/>
      <c r="WHJ113" s="139"/>
      <c r="WHK113" s="143"/>
      <c r="WHL113" s="163"/>
      <c r="WHM113" s="139"/>
      <c r="WHN113" s="143"/>
      <c r="WHO113" s="163"/>
      <c r="WHP113" s="139"/>
      <c r="WHQ113" s="143"/>
      <c r="WHR113" s="163"/>
      <c r="WHS113" s="139"/>
      <c r="WHT113" s="143"/>
      <c r="WHU113" s="163"/>
      <c r="WHV113" s="191"/>
      <c r="WHW113" s="164"/>
      <c r="WHX113" s="163"/>
      <c r="WHZ113" s="165"/>
      <c r="WIB113" s="139"/>
      <c r="WID113" s="190"/>
      <c r="WIE113" s="141"/>
      <c r="WIF113" s="139"/>
      <c r="WIG113" s="163"/>
      <c r="WIH113" s="163"/>
      <c r="WII113" s="139"/>
      <c r="WIJ113" s="143"/>
      <c r="WIK113" s="163"/>
      <c r="WIL113" s="139"/>
      <c r="WIM113" s="143"/>
      <c r="WIN113" s="163"/>
      <c r="WIO113" s="139"/>
      <c r="WIP113" s="143"/>
      <c r="WIQ113" s="163"/>
      <c r="WIR113" s="139"/>
      <c r="WIS113" s="143"/>
      <c r="WIT113" s="163"/>
      <c r="WIU113" s="191"/>
      <c r="WIV113" s="164"/>
      <c r="WIW113" s="163"/>
      <c r="WIY113" s="165"/>
      <c r="WJA113" s="139"/>
      <c r="WJC113" s="190"/>
      <c r="WJD113" s="141"/>
      <c r="WJE113" s="139"/>
      <c r="WJF113" s="163"/>
      <c r="WJG113" s="163"/>
      <c r="WJH113" s="139"/>
      <c r="WJI113" s="143"/>
      <c r="WJJ113" s="163"/>
      <c r="WJK113" s="139"/>
      <c r="WJL113" s="143"/>
      <c r="WJM113" s="163"/>
      <c r="WJN113" s="139"/>
      <c r="WJO113" s="143"/>
      <c r="WJP113" s="163"/>
      <c r="WJQ113" s="139"/>
      <c r="WJR113" s="143"/>
      <c r="WJS113" s="163"/>
      <c r="WJT113" s="191"/>
      <c r="WJU113" s="164"/>
      <c r="WJV113" s="163"/>
      <c r="WJX113" s="165"/>
      <c r="WJZ113" s="139"/>
      <c r="WKB113" s="190"/>
      <c r="WKC113" s="141"/>
      <c r="WKD113" s="139"/>
      <c r="WKE113" s="163"/>
      <c r="WKF113" s="163"/>
      <c r="WKG113" s="139"/>
      <c r="WKH113" s="143"/>
      <c r="WKI113" s="163"/>
      <c r="WKJ113" s="139"/>
      <c r="WKK113" s="143"/>
      <c r="WKL113" s="163"/>
      <c r="WKM113" s="139"/>
      <c r="WKN113" s="143"/>
      <c r="WKO113" s="163"/>
      <c r="WKP113" s="139"/>
      <c r="WKQ113" s="143"/>
      <c r="WKR113" s="163"/>
      <c r="WKS113" s="191"/>
      <c r="WKT113" s="164"/>
      <c r="WKU113" s="163"/>
      <c r="WKW113" s="165"/>
      <c r="WKY113" s="139"/>
      <c r="WLA113" s="190"/>
      <c r="WLB113" s="141"/>
      <c r="WLC113" s="139"/>
      <c r="WLD113" s="163"/>
      <c r="WLE113" s="163"/>
      <c r="WLF113" s="139"/>
      <c r="WLG113" s="143"/>
      <c r="WLH113" s="163"/>
      <c r="WLI113" s="139"/>
      <c r="WLJ113" s="143"/>
      <c r="WLK113" s="163"/>
      <c r="WLL113" s="139"/>
      <c r="WLM113" s="143"/>
      <c r="WLN113" s="163"/>
      <c r="WLO113" s="139"/>
      <c r="WLP113" s="143"/>
      <c r="WLQ113" s="163"/>
      <c r="WLR113" s="191"/>
      <c r="WLS113" s="164"/>
      <c r="WLT113" s="163"/>
      <c r="WLV113" s="165"/>
      <c r="WLX113" s="139"/>
      <c r="WLZ113" s="190"/>
      <c r="WMA113" s="141"/>
      <c r="WMB113" s="139"/>
      <c r="WMC113" s="163"/>
      <c r="WMD113" s="163"/>
      <c r="WME113" s="139"/>
      <c r="WMF113" s="143"/>
      <c r="WMG113" s="163"/>
      <c r="WMH113" s="139"/>
      <c r="WMI113" s="143"/>
      <c r="WMJ113" s="163"/>
      <c r="WMK113" s="139"/>
      <c r="WML113" s="143"/>
      <c r="WMM113" s="163"/>
      <c r="WMN113" s="139"/>
      <c r="WMO113" s="143"/>
      <c r="WMP113" s="163"/>
      <c r="WMQ113" s="191"/>
      <c r="WMR113" s="164"/>
      <c r="WMS113" s="163"/>
      <c r="WMU113" s="165"/>
      <c r="WMW113" s="139"/>
      <c r="WMY113" s="190"/>
      <c r="WMZ113" s="141"/>
      <c r="WNA113" s="139"/>
      <c r="WNB113" s="163"/>
      <c r="WNC113" s="163"/>
      <c r="WND113" s="139"/>
      <c r="WNE113" s="143"/>
      <c r="WNF113" s="163"/>
      <c r="WNG113" s="139"/>
      <c r="WNH113" s="143"/>
      <c r="WNI113" s="163"/>
      <c r="WNJ113" s="139"/>
      <c r="WNK113" s="143"/>
      <c r="WNL113" s="163"/>
      <c r="WNM113" s="139"/>
      <c r="WNN113" s="143"/>
      <c r="WNO113" s="163"/>
      <c r="WNP113" s="191"/>
      <c r="WNQ113" s="164"/>
      <c r="WNR113" s="163"/>
      <c r="WNT113" s="165"/>
      <c r="WNV113" s="139"/>
      <c r="WNX113" s="190"/>
      <c r="WNY113" s="141"/>
      <c r="WNZ113" s="139"/>
      <c r="WOA113" s="163"/>
      <c r="WOB113" s="163"/>
      <c r="WOC113" s="139"/>
      <c r="WOD113" s="143"/>
      <c r="WOE113" s="163"/>
      <c r="WOF113" s="139"/>
      <c r="WOG113" s="143"/>
      <c r="WOH113" s="163"/>
      <c r="WOI113" s="139"/>
      <c r="WOJ113" s="143"/>
      <c r="WOK113" s="163"/>
      <c r="WOL113" s="139"/>
      <c r="WOM113" s="143"/>
      <c r="WON113" s="163"/>
      <c r="WOO113" s="191"/>
      <c r="WOP113" s="164"/>
      <c r="WOQ113" s="163"/>
      <c r="WOS113" s="165"/>
      <c r="WOU113" s="139"/>
      <c r="WOW113" s="190"/>
      <c r="WOX113" s="141"/>
      <c r="WOY113" s="139"/>
      <c r="WOZ113" s="163"/>
      <c r="WPA113" s="163"/>
      <c r="WPB113" s="139"/>
      <c r="WPC113" s="143"/>
      <c r="WPD113" s="163"/>
      <c r="WPE113" s="139"/>
      <c r="WPF113" s="143"/>
      <c r="WPG113" s="163"/>
      <c r="WPH113" s="139"/>
      <c r="WPI113" s="143"/>
      <c r="WPJ113" s="163"/>
      <c r="WPK113" s="139"/>
      <c r="WPL113" s="143"/>
      <c r="WPM113" s="163"/>
      <c r="WPN113" s="191"/>
      <c r="WPO113" s="164"/>
      <c r="WPP113" s="163"/>
      <c r="WPR113" s="165"/>
      <c r="WPT113" s="139"/>
      <c r="WPV113" s="190"/>
      <c r="WPW113" s="141"/>
      <c r="WPX113" s="139"/>
      <c r="WPY113" s="163"/>
      <c r="WPZ113" s="163"/>
      <c r="WQA113" s="139"/>
      <c r="WQB113" s="143"/>
      <c r="WQC113" s="163"/>
      <c r="WQD113" s="139"/>
      <c r="WQE113" s="143"/>
      <c r="WQF113" s="163"/>
      <c r="WQG113" s="139"/>
      <c r="WQH113" s="143"/>
      <c r="WQI113" s="163"/>
      <c r="WQJ113" s="139"/>
      <c r="WQK113" s="143"/>
      <c r="WQL113" s="163"/>
      <c r="WQM113" s="191"/>
      <c r="WQN113" s="164"/>
      <c r="WQO113" s="163"/>
      <c r="WQQ113" s="165"/>
      <c r="WQS113" s="139"/>
      <c r="WQU113" s="190"/>
      <c r="WQV113" s="141"/>
      <c r="WQW113" s="139"/>
      <c r="WQX113" s="163"/>
      <c r="WQY113" s="163"/>
      <c r="WQZ113" s="139"/>
      <c r="WRA113" s="143"/>
      <c r="WRB113" s="163"/>
      <c r="WRC113" s="139"/>
      <c r="WRD113" s="143"/>
      <c r="WRE113" s="163"/>
      <c r="WRF113" s="139"/>
      <c r="WRG113" s="143"/>
      <c r="WRH113" s="163"/>
      <c r="WRI113" s="139"/>
      <c r="WRJ113" s="143"/>
      <c r="WRK113" s="163"/>
      <c r="WRL113" s="191"/>
      <c r="WRM113" s="164"/>
      <c r="WRN113" s="163"/>
      <c r="WRP113" s="165"/>
      <c r="WRR113" s="139"/>
      <c r="WRT113" s="190"/>
      <c r="WRU113" s="141"/>
      <c r="WRV113" s="139"/>
      <c r="WRW113" s="163"/>
      <c r="WRX113" s="163"/>
      <c r="WRY113" s="139"/>
      <c r="WRZ113" s="143"/>
      <c r="WSA113" s="163"/>
      <c r="WSB113" s="139"/>
      <c r="WSC113" s="143"/>
      <c r="WSD113" s="163"/>
      <c r="WSE113" s="139"/>
      <c r="WSF113" s="143"/>
      <c r="WSG113" s="163"/>
      <c r="WSH113" s="139"/>
      <c r="WSI113" s="143"/>
      <c r="WSJ113" s="163"/>
      <c r="WSK113" s="191"/>
      <c r="WSL113" s="164"/>
      <c r="WSM113" s="163"/>
      <c r="WSO113" s="165"/>
      <c r="WSQ113" s="139"/>
      <c r="WSS113" s="190"/>
      <c r="WST113" s="141"/>
      <c r="WSU113" s="139"/>
      <c r="WSV113" s="163"/>
      <c r="WSW113" s="163"/>
      <c r="WSX113" s="139"/>
      <c r="WSY113" s="143"/>
      <c r="WSZ113" s="163"/>
      <c r="WTA113" s="139"/>
      <c r="WTB113" s="143"/>
      <c r="WTC113" s="163"/>
      <c r="WTD113" s="139"/>
      <c r="WTE113" s="143"/>
      <c r="WTF113" s="163"/>
      <c r="WTG113" s="139"/>
      <c r="WTH113" s="143"/>
      <c r="WTI113" s="163"/>
      <c r="WTJ113" s="191"/>
      <c r="WTK113" s="164"/>
      <c r="WTL113" s="163"/>
      <c r="WTN113" s="165"/>
      <c r="WTP113" s="139"/>
      <c r="WTR113" s="190"/>
      <c r="WTS113" s="141"/>
      <c r="WTT113" s="139"/>
      <c r="WTU113" s="163"/>
    </row>
    <row r="114" spans="1:15359 15361:16089" s="140" customFormat="1" ht="35.25" customHeight="1">
      <c r="A114" s="211" t="s">
        <v>110</v>
      </c>
      <c r="B114" s="240"/>
      <c r="C114" s="215">
        <f>Activities!G30</f>
        <v>420</v>
      </c>
      <c r="D114" s="141" t="s">
        <v>18</v>
      </c>
      <c r="E114" s="162">
        <v>4</v>
      </c>
      <c r="F114" s="163"/>
      <c r="G114" s="144">
        <f t="shared" ref="G114:G118" si="64">ROUND(E114*C114,0)</f>
        <v>1680</v>
      </c>
      <c r="H114" s="162">
        <v>4</v>
      </c>
      <c r="I114" s="143"/>
      <c r="J114" s="144">
        <f t="shared" ref="J114:J118" si="65">ROUND($C114*(1+localinf)*H114,0)</f>
        <v>1680</v>
      </c>
      <c r="K114" s="162">
        <v>4</v>
      </c>
      <c r="L114" s="143"/>
      <c r="M114" s="163">
        <f t="shared" ref="M114:M118" si="66">ROUND((1+localinf)*(1+localinf)*K114*$C114,0)</f>
        <v>1680</v>
      </c>
      <c r="N114" s="142"/>
      <c r="O114" s="164"/>
      <c r="P114" s="79">
        <f t="shared" ref="P114:P118" si="67">ROUND(SUM(G114+J114+M114),0)</f>
        <v>5040</v>
      </c>
      <c r="Q114" s="344"/>
      <c r="R114" s="371" t="s">
        <v>162</v>
      </c>
      <c r="S114" s="316"/>
      <c r="T114" s="330"/>
    </row>
    <row r="115" spans="1:15359 15361:16089" s="140" customFormat="1" ht="14.45" customHeight="1">
      <c r="A115" s="211" t="s">
        <v>184</v>
      </c>
      <c r="B115" s="240"/>
      <c r="C115" s="215">
        <f>Activities!G46</f>
        <v>2080</v>
      </c>
      <c r="D115" s="141" t="s">
        <v>18</v>
      </c>
      <c r="E115" s="162">
        <v>1</v>
      </c>
      <c r="F115" s="163"/>
      <c r="G115" s="144">
        <f t="shared" si="64"/>
        <v>2080</v>
      </c>
      <c r="H115" s="162">
        <v>1</v>
      </c>
      <c r="I115" s="143"/>
      <c r="J115" s="144">
        <f t="shared" si="65"/>
        <v>2080</v>
      </c>
      <c r="K115" s="162">
        <v>1</v>
      </c>
      <c r="L115" s="143"/>
      <c r="M115" s="163">
        <f t="shared" si="66"/>
        <v>2080</v>
      </c>
      <c r="N115" s="142"/>
      <c r="O115" s="164"/>
      <c r="P115" s="79">
        <f t="shared" si="67"/>
        <v>6240</v>
      </c>
      <c r="Q115" s="344"/>
      <c r="R115" s="377"/>
      <c r="S115" s="315"/>
      <c r="T115" s="337"/>
    </row>
    <row r="116" spans="1:15359 15361:16089" s="140" customFormat="1" ht="48" customHeight="1">
      <c r="A116" s="211" t="s">
        <v>111</v>
      </c>
      <c r="B116" s="240"/>
      <c r="C116" s="215"/>
      <c r="D116" s="141" t="s">
        <v>18</v>
      </c>
      <c r="E116" s="162">
        <v>0</v>
      </c>
      <c r="F116" s="163"/>
      <c r="G116" s="144">
        <f t="shared" si="64"/>
        <v>0</v>
      </c>
      <c r="H116" s="162">
        <v>0</v>
      </c>
      <c r="I116" s="143"/>
      <c r="J116" s="144">
        <f t="shared" si="65"/>
        <v>0</v>
      </c>
      <c r="K116" s="162">
        <v>0</v>
      </c>
      <c r="L116" s="143"/>
      <c r="M116" s="163">
        <f t="shared" si="66"/>
        <v>0</v>
      </c>
      <c r="N116" s="142"/>
      <c r="O116" s="164"/>
      <c r="P116" s="79">
        <f t="shared" si="67"/>
        <v>0</v>
      </c>
      <c r="Q116" s="344"/>
      <c r="R116" s="372"/>
      <c r="S116" s="314"/>
      <c r="T116" s="331"/>
    </row>
    <row r="117" spans="1:15359 15361:16089" s="140" customFormat="1" ht="14.45" customHeight="1">
      <c r="A117" s="211" t="s">
        <v>111</v>
      </c>
      <c r="C117" s="215"/>
      <c r="D117" s="141" t="s">
        <v>18</v>
      </c>
      <c r="E117" s="162">
        <v>0</v>
      </c>
      <c r="F117" s="163"/>
      <c r="G117" s="144">
        <f t="shared" si="64"/>
        <v>0</v>
      </c>
      <c r="H117" s="162">
        <v>0</v>
      </c>
      <c r="I117" s="143"/>
      <c r="J117" s="144">
        <f t="shared" si="65"/>
        <v>0</v>
      </c>
      <c r="K117" s="162">
        <v>0</v>
      </c>
      <c r="L117" s="143"/>
      <c r="M117" s="163">
        <f t="shared" si="66"/>
        <v>0</v>
      </c>
      <c r="N117" s="142"/>
      <c r="O117" s="164"/>
      <c r="P117" s="79">
        <f t="shared" si="67"/>
        <v>0</v>
      </c>
      <c r="Q117" s="344"/>
      <c r="R117" s="372"/>
      <c r="S117" s="314"/>
      <c r="T117" s="331"/>
    </row>
    <row r="118" spans="1:15359 15361:16089" s="138" customFormat="1" ht="14.45" customHeight="1" thickBot="1">
      <c r="A118" s="211" t="s">
        <v>111</v>
      </c>
      <c r="B118" s="240"/>
      <c r="C118" s="215"/>
      <c r="D118" s="141" t="s">
        <v>18</v>
      </c>
      <c r="E118" s="162">
        <v>0</v>
      </c>
      <c r="F118" s="163"/>
      <c r="G118" s="144">
        <f t="shared" si="64"/>
        <v>0</v>
      </c>
      <c r="H118" s="162">
        <v>0</v>
      </c>
      <c r="I118" s="143"/>
      <c r="J118" s="144">
        <f t="shared" si="65"/>
        <v>0</v>
      </c>
      <c r="K118" s="162">
        <v>0</v>
      </c>
      <c r="L118" s="143"/>
      <c r="M118" s="163">
        <f t="shared" si="66"/>
        <v>0</v>
      </c>
      <c r="N118" s="142"/>
      <c r="O118" s="164"/>
      <c r="P118" s="79">
        <f t="shared" si="67"/>
        <v>0</v>
      </c>
      <c r="Q118" s="344"/>
      <c r="R118" s="378"/>
      <c r="S118" s="338"/>
      <c r="T118" s="339"/>
    </row>
    <row r="119" spans="1:15359 15361:16089" s="161" customFormat="1" ht="14.45" customHeight="1">
      <c r="A119" s="165"/>
      <c r="B119" s="174"/>
      <c r="C119" s="175"/>
      <c r="D119" s="141"/>
      <c r="E119" s="142"/>
      <c r="F119" s="143"/>
      <c r="G119" s="176"/>
      <c r="H119" s="142"/>
      <c r="I119" s="143"/>
      <c r="J119" s="176"/>
      <c r="K119" s="142"/>
      <c r="L119" s="143"/>
      <c r="M119" s="352"/>
      <c r="N119" s="142"/>
      <c r="O119" s="143"/>
      <c r="P119" s="176"/>
      <c r="Q119" s="348"/>
      <c r="R119" s="225"/>
      <c r="S119" s="225"/>
      <c r="T119" s="225"/>
    </row>
    <row r="120" spans="1:15359 15361:16089" s="166" customFormat="1" ht="14.45" customHeight="1">
      <c r="A120" s="168" t="str">
        <f>CONCATENATE("Subtotal ",A113)</f>
        <v>Subtotal mHero Meetings</v>
      </c>
      <c r="B120" s="169"/>
      <c r="C120" s="170"/>
      <c r="D120" s="171"/>
      <c r="E120" s="172"/>
      <c r="F120" s="173"/>
      <c r="G120" s="177">
        <f>SUM(G114:G119)</f>
        <v>3760</v>
      </c>
      <c r="H120" s="172"/>
      <c r="I120" s="173"/>
      <c r="J120" s="177">
        <f>SUM(J114:J119)</f>
        <v>3760</v>
      </c>
      <c r="K120" s="172"/>
      <c r="L120" s="173"/>
      <c r="M120" s="353">
        <f>SUM(M114:M119)</f>
        <v>3760</v>
      </c>
      <c r="N120" s="172"/>
      <c r="O120" s="173"/>
      <c r="P120" s="177">
        <f>SUM(G120+J120+M120)</f>
        <v>11280</v>
      </c>
      <c r="Q120" s="349"/>
      <c r="R120" s="226"/>
      <c r="S120" s="226"/>
      <c r="T120" s="226"/>
    </row>
    <row r="121" spans="1:15359 15361:16089" s="161" customFormat="1" ht="14.45" customHeight="1">
      <c r="A121" s="165"/>
      <c r="B121" s="174"/>
      <c r="C121" s="175"/>
      <c r="D121" s="141"/>
      <c r="E121" s="142"/>
      <c r="F121" s="143"/>
      <c r="G121" s="144"/>
      <c r="H121" s="142"/>
      <c r="I121" s="143"/>
      <c r="J121" s="163"/>
      <c r="K121" s="142"/>
      <c r="L121" s="143"/>
      <c r="M121" s="163"/>
      <c r="N121" s="142"/>
      <c r="O121" s="143"/>
      <c r="P121" s="144"/>
      <c r="Q121" s="348"/>
      <c r="R121" s="225"/>
      <c r="S121" s="225"/>
      <c r="T121" s="225"/>
    </row>
    <row r="122" spans="1:15359 15361:16089" s="140" customFormat="1" ht="14.45" customHeight="1" thickBot="1">
      <c r="A122" s="238" t="s">
        <v>112</v>
      </c>
      <c r="B122" s="182"/>
      <c r="C122" s="183"/>
      <c r="D122" s="184"/>
      <c r="E122" s="185"/>
      <c r="F122" s="186"/>
      <c r="G122" s="187"/>
      <c r="H122" s="185"/>
      <c r="I122" s="188"/>
      <c r="J122" s="187"/>
      <c r="K122" s="185"/>
      <c r="L122" s="188"/>
      <c r="M122" s="186"/>
      <c r="N122" s="185"/>
      <c r="O122" s="189"/>
      <c r="P122" s="187"/>
      <c r="Q122" s="348"/>
      <c r="R122" s="216"/>
      <c r="S122" s="216"/>
      <c r="T122" s="216"/>
    </row>
    <row r="123" spans="1:15359 15361:16089" s="140" customFormat="1" ht="30">
      <c r="A123" s="241" t="s">
        <v>211</v>
      </c>
      <c r="B123" s="240"/>
      <c r="C123" s="215">
        <f>Activities!G55</f>
        <v>1840</v>
      </c>
      <c r="D123" s="141" t="s">
        <v>18</v>
      </c>
      <c r="E123" s="162">
        <v>4</v>
      </c>
      <c r="F123" s="163"/>
      <c r="G123" s="144">
        <f t="shared" ref="G123:G127" si="68">ROUND(E123*C123,0)</f>
        <v>7360</v>
      </c>
      <c r="H123" s="162">
        <v>4</v>
      </c>
      <c r="I123" s="143"/>
      <c r="J123" s="144">
        <f t="shared" ref="J123:J127" si="69">ROUND($C123*(1+localinf)*H123,0)</f>
        <v>7360</v>
      </c>
      <c r="K123" s="162">
        <v>4</v>
      </c>
      <c r="L123" s="143"/>
      <c r="M123" s="163">
        <f t="shared" ref="M123:M127" si="70">ROUND((1+localinf)*(1+localinf)*K123*$C123,0)</f>
        <v>7360</v>
      </c>
      <c r="N123" s="142"/>
      <c r="O123" s="164"/>
      <c r="P123" s="79">
        <f t="shared" ref="P123:P127" si="71">ROUND(SUM(G123+J123+M123),0)</f>
        <v>22080</v>
      </c>
      <c r="Q123" s="344"/>
      <c r="R123" s="371" t="s">
        <v>212</v>
      </c>
      <c r="S123" s="316"/>
      <c r="T123" s="330"/>
    </row>
    <row r="124" spans="1:15359 15361:16089" s="140" customFormat="1" ht="30">
      <c r="A124" s="241" t="s">
        <v>132</v>
      </c>
      <c r="B124" s="240"/>
      <c r="C124" s="215">
        <v>0</v>
      </c>
      <c r="D124" s="141" t="s">
        <v>18</v>
      </c>
      <c r="E124" s="162">
        <v>0</v>
      </c>
      <c r="F124" s="163"/>
      <c r="G124" s="144">
        <f t="shared" si="68"/>
        <v>0</v>
      </c>
      <c r="H124" s="162">
        <v>1</v>
      </c>
      <c r="I124" s="143"/>
      <c r="J124" s="144">
        <f t="shared" si="69"/>
        <v>0</v>
      </c>
      <c r="K124" s="162">
        <v>0</v>
      </c>
      <c r="L124" s="143"/>
      <c r="M124" s="163">
        <f t="shared" si="70"/>
        <v>0</v>
      </c>
      <c r="N124" s="142"/>
      <c r="O124" s="164"/>
      <c r="P124" s="79">
        <f t="shared" si="71"/>
        <v>0</v>
      </c>
      <c r="Q124" s="344"/>
      <c r="R124" s="377"/>
      <c r="S124" s="315"/>
      <c r="T124" s="337"/>
    </row>
    <row r="125" spans="1:15359 15361:16089" s="140" customFormat="1" ht="30">
      <c r="A125" s="241" t="s">
        <v>132</v>
      </c>
      <c r="B125" s="240"/>
      <c r="C125" s="215">
        <v>0</v>
      </c>
      <c r="D125" s="141" t="s">
        <v>18</v>
      </c>
      <c r="E125" s="162">
        <v>0</v>
      </c>
      <c r="F125" s="163"/>
      <c r="G125" s="144">
        <f t="shared" si="68"/>
        <v>0</v>
      </c>
      <c r="H125" s="162">
        <v>1</v>
      </c>
      <c r="I125" s="143"/>
      <c r="J125" s="144">
        <f t="shared" si="69"/>
        <v>0</v>
      </c>
      <c r="K125" s="162">
        <v>0</v>
      </c>
      <c r="L125" s="143"/>
      <c r="M125" s="163">
        <f t="shared" si="70"/>
        <v>0</v>
      </c>
      <c r="N125" s="142"/>
      <c r="O125" s="164"/>
      <c r="P125" s="79">
        <f t="shared" si="71"/>
        <v>0</v>
      </c>
      <c r="Q125" s="344"/>
      <c r="R125" s="377"/>
      <c r="S125" s="315"/>
      <c r="T125" s="337"/>
    </row>
    <row r="126" spans="1:15359 15361:16089" s="140" customFormat="1" ht="30">
      <c r="A126" s="241" t="s">
        <v>132</v>
      </c>
      <c r="C126" s="215">
        <v>0</v>
      </c>
      <c r="D126" s="141" t="s">
        <v>18</v>
      </c>
      <c r="E126" s="162">
        <v>0</v>
      </c>
      <c r="F126" s="163"/>
      <c r="G126" s="144">
        <f t="shared" si="68"/>
        <v>0</v>
      </c>
      <c r="H126" s="162">
        <v>1</v>
      </c>
      <c r="I126" s="143"/>
      <c r="J126" s="144">
        <f t="shared" si="69"/>
        <v>0</v>
      </c>
      <c r="K126" s="162">
        <v>0</v>
      </c>
      <c r="L126" s="143"/>
      <c r="M126" s="163">
        <f t="shared" si="70"/>
        <v>0</v>
      </c>
      <c r="N126" s="142"/>
      <c r="O126" s="164"/>
      <c r="P126" s="79">
        <f t="shared" si="71"/>
        <v>0</v>
      </c>
      <c r="Q126" s="344"/>
      <c r="R126" s="377"/>
      <c r="S126" s="315"/>
      <c r="T126" s="337"/>
    </row>
    <row r="127" spans="1:15359 15361:16089" s="138" customFormat="1" ht="30.75" thickBot="1">
      <c r="A127" s="241" t="s">
        <v>132</v>
      </c>
      <c r="B127" s="240"/>
      <c r="C127" s="215">
        <v>0</v>
      </c>
      <c r="D127" s="141" t="s">
        <v>18</v>
      </c>
      <c r="E127" s="162">
        <v>0</v>
      </c>
      <c r="F127" s="163"/>
      <c r="G127" s="144">
        <f t="shared" si="68"/>
        <v>0</v>
      </c>
      <c r="H127" s="162">
        <v>1</v>
      </c>
      <c r="I127" s="143"/>
      <c r="J127" s="144">
        <f t="shared" si="69"/>
        <v>0</v>
      </c>
      <c r="K127" s="162">
        <v>0</v>
      </c>
      <c r="L127" s="143"/>
      <c r="M127" s="163">
        <f t="shared" si="70"/>
        <v>0</v>
      </c>
      <c r="N127" s="142"/>
      <c r="O127" s="164"/>
      <c r="P127" s="79">
        <f t="shared" si="71"/>
        <v>0</v>
      </c>
      <c r="Q127" s="344"/>
      <c r="R127" s="379"/>
      <c r="S127" s="340"/>
      <c r="T127" s="341"/>
    </row>
    <row r="128" spans="1:15359 15361:16089" s="161" customFormat="1" ht="15">
      <c r="A128" s="165"/>
      <c r="B128" s="174"/>
      <c r="C128" s="175"/>
      <c r="D128" s="141"/>
      <c r="E128" s="162">
        <v>0</v>
      </c>
      <c r="F128" s="143"/>
      <c r="G128" s="176"/>
      <c r="H128" s="142"/>
      <c r="I128" s="143"/>
      <c r="J128" s="176"/>
      <c r="K128" s="142"/>
      <c r="L128" s="143"/>
      <c r="M128" s="352"/>
      <c r="N128" s="142"/>
      <c r="O128" s="143"/>
      <c r="P128" s="176"/>
      <c r="Q128" s="348"/>
      <c r="R128" s="225"/>
      <c r="S128" s="225"/>
      <c r="T128" s="225"/>
    </row>
    <row r="129" spans="1:21" s="166" customFormat="1" ht="14.45" customHeight="1">
      <c r="A129" s="168" t="str">
        <f>CONCATENATE("Subtotal ",A122)</f>
        <v xml:space="preserve">Subtotal mHero Field Activities  </v>
      </c>
      <c r="B129" s="169"/>
      <c r="C129" s="170"/>
      <c r="D129" s="171"/>
      <c r="E129" s="172"/>
      <c r="F129" s="173"/>
      <c r="G129" s="177">
        <f>SUM(G123:G128)</f>
        <v>7360</v>
      </c>
      <c r="H129" s="172"/>
      <c r="I129" s="173"/>
      <c r="J129" s="177">
        <f>SUM(J123:J128)</f>
        <v>7360</v>
      </c>
      <c r="K129" s="172"/>
      <c r="L129" s="173"/>
      <c r="M129" s="353">
        <f>SUM(M123:M128)</f>
        <v>7360</v>
      </c>
      <c r="N129" s="172"/>
      <c r="O129" s="173"/>
      <c r="P129" s="177">
        <f>SUM(G129+J129+M129)</f>
        <v>22080</v>
      </c>
      <c r="Q129" s="349"/>
      <c r="R129" s="226"/>
      <c r="S129" s="226"/>
      <c r="T129" s="226"/>
    </row>
    <row r="130" spans="1:21" s="161" customFormat="1" ht="14.45" customHeight="1">
      <c r="A130" s="165"/>
      <c r="B130" s="174"/>
      <c r="C130" s="175"/>
      <c r="D130" s="141"/>
      <c r="E130" s="142"/>
      <c r="F130" s="143"/>
      <c r="G130" s="144"/>
      <c r="H130" s="142"/>
      <c r="I130" s="143"/>
      <c r="J130" s="163"/>
      <c r="K130" s="142"/>
      <c r="L130" s="143"/>
      <c r="M130" s="163"/>
      <c r="N130" s="142"/>
      <c r="O130" s="143"/>
      <c r="P130" s="144"/>
      <c r="Q130" s="348"/>
      <c r="R130" s="225"/>
      <c r="S130" s="225"/>
      <c r="T130" s="225"/>
    </row>
    <row r="131" spans="1:21" s="55" customFormat="1" ht="14.45" customHeight="1" thickBot="1">
      <c r="A131" s="99"/>
      <c r="B131" s="33"/>
      <c r="C131" s="36"/>
      <c r="D131" s="88"/>
      <c r="E131" s="77"/>
      <c r="F131" s="117"/>
      <c r="G131" s="85"/>
      <c r="H131" s="77"/>
      <c r="I131" s="117"/>
      <c r="J131" s="85"/>
      <c r="K131" s="77"/>
      <c r="L131" s="117"/>
      <c r="M131" s="84"/>
      <c r="N131" s="77"/>
      <c r="O131" s="117"/>
      <c r="P131" s="85"/>
      <c r="Q131" s="345"/>
      <c r="R131" s="228"/>
      <c r="S131" s="222"/>
      <c r="T131" s="222"/>
    </row>
    <row r="132" spans="1:21" s="46" customFormat="1" ht="18" customHeight="1" thickBot="1">
      <c r="A132" s="123" t="s">
        <v>54</v>
      </c>
      <c r="B132" s="124"/>
      <c r="C132" s="193"/>
      <c r="D132" s="194"/>
      <c r="E132" s="125"/>
      <c r="F132" s="126"/>
      <c r="G132" s="127">
        <f>G111+G120+G129</f>
        <v>16680</v>
      </c>
      <c r="H132" s="125"/>
      <c r="I132" s="126"/>
      <c r="J132" s="127">
        <f>J111+J120+J129</f>
        <v>16680</v>
      </c>
      <c r="K132" s="125"/>
      <c r="L132" s="126"/>
      <c r="M132" s="126">
        <f>M111+M120+M129</f>
        <v>16680</v>
      </c>
      <c r="N132" s="125"/>
      <c r="O132" s="126"/>
      <c r="P132" s="127">
        <f>SUM(G132+J132+M132)</f>
        <v>50040</v>
      </c>
      <c r="Q132" s="345"/>
      <c r="R132" s="228"/>
      <c r="S132" s="222"/>
      <c r="T132" s="222"/>
    </row>
    <row r="133" spans="1:21" ht="14.45" customHeight="1">
      <c r="A133" s="44"/>
      <c r="B133" s="56"/>
      <c r="C133" s="76"/>
      <c r="D133" s="115"/>
      <c r="E133" s="75"/>
      <c r="F133" s="116"/>
      <c r="G133" s="72"/>
      <c r="H133" s="75"/>
      <c r="I133" s="116"/>
      <c r="J133" s="72"/>
      <c r="K133" s="75"/>
      <c r="L133" s="116"/>
      <c r="M133" s="71"/>
      <c r="N133" s="75"/>
      <c r="O133" s="116"/>
      <c r="P133" s="72"/>
      <c r="Q133" s="344"/>
    </row>
    <row r="134" spans="1:21" ht="14.45" customHeight="1" thickBot="1">
      <c r="A134" s="61"/>
      <c r="B134" s="56"/>
      <c r="C134" s="76"/>
      <c r="D134" s="115"/>
      <c r="E134" s="75"/>
      <c r="F134" s="116"/>
      <c r="G134" s="72"/>
      <c r="H134" s="75"/>
      <c r="I134" s="116"/>
      <c r="J134" s="72"/>
      <c r="K134" s="75"/>
      <c r="L134" s="116"/>
      <c r="M134" s="71"/>
      <c r="N134" s="75"/>
      <c r="O134" s="116"/>
      <c r="P134" s="72"/>
      <c r="Q134" s="344"/>
    </row>
    <row r="135" spans="1:21" ht="14.45" customHeight="1" collapsed="1" thickBot="1">
      <c r="A135" s="221" t="s">
        <v>56</v>
      </c>
      <c r="B135" s="196"/>
      <c r="C135" s="195"/>
      <c r="D135" s="196"/>
      <c r="E135" s="197"/>
      <c r="F135" s="199"/>
      <c r="G135" s="198" t="e">
        <f>#REF!+#REF!</f>
        <v>#REF!</v>
      </c>
      <c r="H135" s="197"/>
      <c r="I135" s="199"/>
      <c r="J135" s="198" t="e">
        <f>#REF!+#REF!</f>
        <v>#REF!</v>
      </c>
      <c r="K135" s="197"/>
      <c r="L135" s="199"/>
      <c r="M135" s="199" t="e">
        <f>#REF!+#REF!</f>
        <v>#REF!</v>
      </c>
      <c r="N135" s="197"/>
      <c r="O135" s="199"/>
      <c r="P135" s="198" t="e">
        <f>+P40+P50+P68+P78+P101+P132</f>
        <v>#REF!</v>
      </c>
      <c r="Q135" s="345"/>
    </row>
    <row r="136" spans="1:21" ht="14.45" customHeight="1" thickBot="1">
      <c r="A136" s="53"/>
      <c r="B136" s="49"/>
      <c r="C136" s="49"/>
      <c r="D136" s="49"/>
      <c r="E136" s="50"/>
      <c r="F136" s="200"/>
      <c r="G136" s="200"/>
      <c r="H136" s="50"/>
      <c r="I136" s="200"/>
      <c r="J136" s="200"/>
      <c r="K136" s="50"/>
      <c r="L136" s="200"/>
      <c r="M136" s="200"/>
      <c r="N136" s="75"/>
      <c r="O136" s="71"/>
      <c r="P136" s="72"/>
      <c r="Q136" s="344"/>
    </row>
    <row r="137" spans="1:21" s="155" customFormat="1" ht="81" customHeight="1" collapsed="1" thickBot="1">
      <c r="A137" s="231" t="s">
        <v>94</v>
      </c>
      <c r="B137" s="232"/>
      <c r="C137" s="233"/>
      <c r="D137" s="232"/>
      <c r="E137" s="234"/>
      <c r="F137" s="235"/>
      <c r="G137" s="236">
        <f>G38+G68+G78+G101+G132</f>
        <v>82710</v>
      </c>
      <c r="H137" s="234"/>
      <c r="I137" s="235"/>
      <c r="J137" s="236">
        <f>J38+J68+J78+J101+J132</f>
        <v>49250</v>
      </c>
      <c r="K137" s="234"/>
      <c r="L137" s="235"/>
      <c r="M137" s="235">
        <f>M38+M68+M78+M101+M132</f>
        <v>49250</v>
      </c>
      <c r="N137" s="363"/>
      <c r="O137" s="364"/>
      <c r="P137" s="365">
        <f>P38+P68+P78+P101+P132</f>
        <v>181210</v>
      </c>
      <c r="Q137" s="358"/>
      <c r="R137" s="380" t="s">
        <v>167</v>
      </c>
      <c r="S137" s="350"/>
      <c r="T137" s="351"/>
      <c r="U137" s="156"/>
    </row>
    <row r="138" spans="1:21" ht="14.45" customHeight="1">
      <c r="A138" s="53"/>
      <c r="B138" s="49"/>
      <c r="C138" s="49"/>
      <c r="D138" s="49"/>
      <c r="E138" s="50"/>
      <c r="F138" s="200"/>
      <c r="G138" s="200"/>
      <c r="H138" s="50"/>
      <c r="I138" s="200"/>
      <c r="J138" s="200"/>
      <c r="K138" s="50"/>
      <c r="L138" s="200"/>
      <c r="M138" s="200"/>
      <c r="N138" s="50"/>
      <c r="O138" s="200"/>
      <c r="P138" s="200"/>
      <c r="Q138" s="344"/>
    </row>
    <row r="139" spans="1:21" ht="14.45" customHeight="1">
      <c r="A139" s="53"/>
      <c r="B139" s="49"/>
      <c r="C139" s="49"/>
      <c r="D139" s="49"/>
      <c r="E139" s="50"/>
      <c r="F139" s="200"/>
      <c r="G139" s="200"/>
      <c r="H139" s="50"/>
      <c r="I139" s="200"/>
      <c r="J139" s="200"/>
      <c r="K139" s="50"/>
      <c r="L139" s="200"/>
      <c r="M139" s="200"/>
      <c r="N139" s="50"/>
      <c r="O139" s="200"/>
      <c r="P139" s="200"/>
      <c r="Q139" s="344"/>
    </row>
    <row r="140" spans="1:21" ht="14.45" customHeight="1">
      <c r="A140" s="53"/>
      <c r="B140" s="49"/>
      <c r="C140" s="49"/>
      <c r="D140" s="49"/>
      <c r="E140" s="50"/>
      <c r="F140" s="200"/>
      <c r="G140" s="200"/>
      <c r="H140" s="50"/>
      <c r="I140" s="200"/>
      <c r="J140" s="200"/>
      <c r="K140" s="50"/>
      <c r="L140" s="200"/>
      <c r="M140" s="200"/>
      <c r="N140" s="50"/>
      <c r="O140" s="200"/>
      <c r="P140" s="200"/>
      <c r="Q140" s="344"/>
    </row>
    <row r="141" spans="1:21" ht="14.45" customHeight="1">
      <c r="A141" s="53"/>
      <c r="B141" s="49"/>
      <c r="C141" s="49"/>
      <c r="D141" s="49"/>
      <c r="E141" s="50"/>
      <c r="F141" s="200"/>
      <c r="G141" s="200"/>
      <c r="H141" s="50"/>
      <c r="I141" s="200"/>
      <c r="J141" s="200"/>
      <c r="K141" s="50"/>
      <c r="L141" s="200"/>
      <c r="M141" s="200"/>
      <c r="N141" s="50"/>
      <c r="O141" s="200"/>
      <c r="P141" s="200"/>
      <c r="Q141" s="344"/>
    </row>
    <row r="142" spans="1:21" ht="14.45" customHeight="1">
      <c r="A142" s="53"/>
      <c r="B142" s="49"/>
      <c r="C142" s="49"/>
      <c r="D142" s="49"/>
      <c r="E142" s="50"/>
      <c r="F142" s="200"/>
      <c r="G142" s="200"/>
      <c r="H142" s="50"/>
      <c r="I142" s="200"/>
      <c r="J142" s="200"/>
      <c r="K142" s="50"/>
      <c r="L142" s="200"/>
      <c r="M142" s="200"/>
      <c r="N142" s="50"/>
      <c r="O142" s="200"/>
      <c r="P142" s="200"/>
      <c r="Q142" s="344"/>
    </row>
    <row r="143" spans="1:21" ht="14.45" customHeight="1">
      <c r="A143" s="53"/>
      <c r="B143" s="49"/>
      <c r="C143" s="49"/>
      <c r="D143" s="49"/>
      <c r="E143" s="50"/>
      <c r="F143" s="200"/>
      <c r="G143" s="200"/>
      <c r="H143" s="50"/>
      <c r="I143" s="200"/>
      <c r="J143" s="200"/>
      <c r="K143" s="50"/>
      <c r="L143" s="200"/>
      <c r="M143" s="200"/>
      <c r="N143" s="50"/>
      <c r="O143" s="200"/>
      <c r="P143" s="200"/>
      <c r="Q143" s="344"/>
    </row>
    <row r="144" spans="1:21" ht="14.45" customHeight="1">
      <c r="A144" s="53"/>
      <c r="B144" s="49"/>
      <c r="C144" s="49"/>
      <c r="D144" s="49"/>
      <c r="E144" s="50"/>
      <c r="F144" s="200"/>
      <c r="G144" s="200"/>
      <c r="H144" s="50"/>
      <c r="I144" s="200"/>
      <c r="J144" s="200"/>
      <c r="K144" s="50"/>
      <c r="L144" s="200"/>
      <c r="M144" s="200"/>
      <c r="N144" s="50"/>
      <c r="O144" s="200"/>
      <c r="P144" s="200"/>
      <c r="Q144" s="344"/>
    </row>
    <row r="145" spans="1:17" ht="14.45" customHeight="1">
      <c r="A145" s="53"/>
      <c r="B145" s="49"/>
      <c r="C145" s="49"/>
      <c r="D145" s="49"/>
      <c r="E145" s="50"/>
      <c r="F145" s="200"/>
      <c r="G145" s="200"/>
      <c r="H145" s="50"/>
      <c r="I145" s="200"/>
      <c r="J145" s="200"/>
      <c r="K145" s="50"/>
      <c r="L145" s="200"/>
      <c r="M145" s="200"/>
      <c r="N145" s="50"/>
      <c r="O145" s="200"/>
      <c r="P145" s="200"/>
      <c r="Q145" s="344"/>
    </row>
    <row r="146" spans="1:17" ht="14.45" customHeight="1">
      <c r="A146" s="53"/>
      <c r="B146" s="49"/>
      <c r="C146" s="49"/>
      <c r="D146" s="49"/>
      <c r="E146" s="50"/>
      <c r="F146" s="200"/>
      <c r="G146" s="200"/>
      <c r="H146" s="50"/>
      <c r="I146" s="200"/>
      <c r="J146" s="200"/>
      <c r="K146" s="50"/>
      <c r="L146" s="200"/>
      <c r="M146" s="200"/>
      <c r="N146" s="50"/>
      <c r="O146" s="200"/>
      <c r="P146" s="200"/>
      <c r="Q146" s="344"/>
    </row>
    <row r="147" spans="1:17" ht="14.45" customHeight="1">
      <c r="A147" s="53"/>
      <c r="B147" s="49"/>
      <c r="C147" s="49"/>
      <c r="D147" s="49"/>
      <c r="E147" s="50"/>
      <c r="F147" s="200"/>
      <c r="G147" s="200"/>
      <c r="H147" s="50"/>
      <c r="I147" s="200"/>
      <c r="J147" s="200"/>
      <c r="K147" s="50"/>
      <c r="L147" s="200"/>
      <c r="M147" s="200"/>
      <c r="N147" s="50"/>
      <c r="O147" s="200"/>
      <c r="P147" s="200"/>
      <c r="Q147" s="344"/>
    </row>
    <row r="148" spans="1:17" ht="14.45" customHeight="1">
      <c r="A148" s="53"/>
      <c r="B148" s="49"/>
      <c r="C148" s="49"/>
      <c r="D148" s="49"/>
      <c r="E148" s="50"/>
      <c r="F148" s="200"/>
      <c r="G148" s="200"/>
      <c r="H148" s="50"/>
      <c r="I148" s="200"/>
      <c r="J148" s="200"/>
      <c r="K148" s="50"/>
      <c r="L148" s="200"/>
      <c r="M148" s="200"/>
      <c r="N148" s="50"/>
      <c r="O148" s="200"/>
      <c r="P148" s="200"/>
      <c r="Q148" s="344"/>
    </row>
    <row r="149" spans="1:17" ht="14.45" customHeight="1">
      <c r="A149" s="53"/>
      <c r="B149" s="49"/>
      <c r="C149" s="49"/>
      <c r="D149" s="49"/>
      <c r="E149" s="50"/>
      <c r="F149" s="200"/>
      <c r="G149" s="200"/>
      <c r="H149" s="50"/>
      <c r="I149" s="200"/>
      <c r="J149" s="200"/>
      <c r="K149" s="50"/>
      <c r="L149" s="200"/>
      <c r="M149" s="200"/>
      <c r="N149" s="50"/>
      <c r="O149" s="200"/>
      <c r="P149" s="200"/>
      <c r="Q149" s="344"/>
    </row>
    <row r="150" spans="1:17" ht="14.45" customHeight="1">
      <c r="A150" s="53"/>
      <c r="B150" s="49"/>
      <c r="C150" s="49"/>
      <c r="D150" s="49"/>
      <c r="E150" s="50"/>
      <c r="F150" s="200"/>
      <c r="G150" s="200"/>
      <c r="H150" s="50"/>
      <c r="I150" s="200"/>
      <c r="J150" s="200"/>
      <c r="K150" s="50"/>
      <c r="L150" s="200"/>
      <c r="M150" s="200"/>
      <c r="N150" s="50"/>
      <c r="O150" s="200"/>
      <c r="P150" s="200"/>
      <c r="Q150" s="344"/>
    </row>
    <row r="151" spans="1:17" ht="14.45" customHeight="1">
      <c r="A151" s="53"/>
      <c r="B151" s="49"/>
      <c r="C151" s="49"/>
      <c r="D151" s="49"/>
      <c r="E151" s="50"/>
      <c r="F151" s="49"/>
      <c r="G151" s="49"/>
      <c r="H151" s="50"/>
      <c r="I151" s="49"/>
      <c r="J151" s="49"/>
      <c r="K151" s="50"/>
      <c r="L151" s="49"/>
      <c r="M151" s="49"/>
      <c r="N151" s="50"/>
      <c r="O151" s="49"/>
      <c r="P151" s="49"/>
      <c r="Q151" s="228"/>
    </row>
    <row r="152" spans="1:17" ht="14.45" customHeight="1">
      <c r="A152" s="53"/>
      <c r="B152" s="49"/>
      <c r="C152" s="49"/>
      <c r="D152" s="49"/>
      <c r="E152" s="50"/>
      <c r="F152" s="49"/>
      <c r="G152" s="49"/>
      <c r="H152" s="50"/>
      <c r="I152" s="49"/>
      <c r="J152" s="49"/>
      <c r="K152" s="50"/>
      <c r="L152" s="49"/>
      <c r="M152" s="49"/>
      <c r="N152" s="50"/>
      <c r="O152" s="49"/>
      <c r="P152" s="49"/>
      <c r="Q152" s="228"/>
    </row>
    <row r="153" spans="1:17" ht="14.45" customHeight="1">
      <c r="A153" s="53"/>
      <c r="B153" s="49"/>
      <c r="C153" s="49"/>
      <c r="D153" s="49"/>
      <c r="E153" s="50"/>
      <c r="F153" s="49"/>
      <c r="G153" s="49"/>
      <c r="H153" s="50"/>
      <c r="I153" s="49"/>
      <c r="J153" s="49"/>
      <c r="K153" s="50"/>
      <c r="L153" s="49"/>
      <c r="M153" s="49"/>
      <c r="N153" s="50"/>
      <c r="O153" s="49"/>
      <c r="P153" s="49"/>
      <c r="Q153" s="228"/>
    </row>
    <row r="154" spans="1:17" ht="14.45" customHeight="1">
      <c r="A154" s="53"/>
      <c r="B154" s="49"/>
      <c r="C154" s="49"/>
      <c r="D154" s="49"/>
      <c r="E154" s="50"/>
      <c r="F154" s="49"/>
      <c r="G154" s="49"/>
      <c r="H154" s="50"/>
      <c r="I154" s="49"/>
      <c r="J154" s="49"/>
      <c r="K154" s="50"/>
      <c r="L154" s="49"/>
      <c r="M154" s="49"/>
      <c r="N154" s="50"/>
      <c r="O154" s="49"/>
      <c r="P154" s="49"/>
      <c r="Q154" s="228"/>
    </row>
    <row r="155" spans="1:17" ht="14.45" customHeight="1">
      <c r="A155" s="53"/>
      <c r="B155" s="49"/>
      <c r="C155" s="49"/>
      <c r="D155" s="49"/>
      <c r="E155" s="50"/>
      <c r="F155" s="49"/>
      <c r="G155" s="49"/>
      <c r="H155" s="50"/>
      <c r="I155" s="49"/>
      <c r="J155" s="49"/>
      <c r="K155" s="50"/>
      <c r="L155" s="49"/>
      <c r="M155" s="49"/>
      <c r="N155" s="50"/>
      <c r="O155" s="49"/>
      <c r="P155" s="49"/>
      <c r="Q155" s="228"/>
    </row>
    <row r="156" spans="1:17" ht="14.45" customHeight="1">
      <c r="A156" s="53"/>
      <c r="B156" s="49"/>
      <c r="C156" s="49"/>
      <c r="D156" s="49"/>
      <c r="E156" s="50"/>
      <c r="F156" s="49"/>
      <c r="G156" s="49"/>
      <c r="H156" s="50"/>
      <c r="I156" s="49"/>
      <c r="J156" s="49"/>
      <c r="K156" s="50"/>
      <c r="L156" s="49"/>
      <c r="M156" s="49"/>
      <c r="N156" s="50"/>
      <c r="O156" s="49"/>
      <c r="P156" s="49"/>
      <c r="Q156" s="228"/>
    </row>
    <row r="157" spans="1:17" ht="14.45" customHeight="1">
      <c r="A157" s="53"/>
      <c r="B157" s="49"/>
      <c r="C157" s="49"/>
      <c r="D157" s="49"/>
      <c r="E157" s="50"/>
      <c r="F157" s="49"/>
      <c r="G157" s="49"/>
      <c r="H157" s="50"/>
      <c r="I157" s="49"/>
      <c r="J157" s="49"/>
      <c r="K157" s="50"/>
      <c r="L157" s="49"/>
      <c r="M157" s="49"/>
      <c r="N157" s="50"/>
      <c r="O157" s="49"/>
      <c r="P157" s="49"/>
      <c r="Q157" s="228"/>
    </row>
    <row r="158" spans="1:17" ht="14.45" customHeight="1">
      <c r="A158" s="53"/>
      <c r="B158" s="49"/>
      <c r="C158" s="49"/>
      <c r="D158" s="49"/>
      <c r="E158" s="50"/>
      <c r="F158" s="49"/>
      <c r="G158" s="49"/>
      <c r="H158" s="50"/>
      <c r="I158" s="49"/>
      <c r="J158" s="49"/>
      <c r="K158" s="50"/>
      <c r="L158" s="49"/>
      <c r="M158" s="49"/>
      <c r="N158" s="50"/>
      <c r="O158" s="49"/>
      <c r="P158" s="49"/>
      <c r="Q158" s="228"/>
    </row>
    <row r="159" spans="1:17" ht="14.45" customHeight="1">
      <c r="A159" s="53"/>
      <c r="B159" s="49"/>
      <c r="C159" s="49"/>
      <c r="D159" s="49"/>
      <c r="E159" s="50"/>
      <c r="F159" s="49"/>
      <c r="G159" s="49"/>
      <c r="H159" s="50"/>
      <c r="I159" s="49"/>
      <c r="J159" s="49"/>
      <c r="K159" s="50"/>
      <c r="L159" s="49"/>
      <c r="M159" s="49"/>
      <c r="N159" s="50"/>
      <c r="O159" s="49"/>
      <c r="P159" s="49"/>
      <c r="Q159" s="228"/>
    </row>
    <row r="160" spans="1:17" ht="14.45" customHeight="1">
      <c r="A160" s="53"/>
      <c r="B160" s="49"/>
      <c r="C160" s="49"/>
      <c r="D160" s="49"/>
      <c r="E160" s="50"/>
      <c r="F160" s="49"/>
      <c r="G160" s="49"/>
      <c r="H160" s="50"/>
      <c r="I160" s="49"/>
      <c r="J160" s="49"/>
      <c r="K160" s="50"/>
      <c r="L160" s="49"/>
      <c r="M160" s="49"/>
      <c r="N160" s="50"/>
      <c r="O160" s="49"/>
      <c r="P160" s="49"/>
      <c r="Q160" s="228"/>
    </row>
    <row r="161" spans="1:17" ht="14.45" customHeight="1">
      <c r="A161" s="53"/>
      <c r="B161" s="49"/>
      <c r="C161" s="49"/>
      <c r="D161" s="49"/>
      <c r="E161" s="50"/>
      <c r="F161" s="49"/>
      <c r="G161" s="49"/>
      <c r="H161" s="50"/>
      <c r="I161" s="49"/>
      <c r="J161" s="49"/>
      <c r="K161" s="50"/>
      <c r="L161" s="49"/>
      <c r="M161" s="49"/>
      <c r="N161" s="50"/>
      <c r="O161" s="49"/>
      <c r="P161" s="49"/>
      <c r="Q161" s="228"/>
    </row>
    <row r="162" spans="1:17" ht="14.45" customHeight="1">
      <c r="A162" s="53"/>
      <c r="B162" s="49"/>
      <c r="C162" s="49"/>
      <c r="D162" s="49"/>
      <c r="E162" s="50"/>
      <c r="F162" s="49"/>
      <c r="G162" s="49"/>
      <c r="H162" s="50"/>
      <c r="I162" s="49"/>
      <c r="J162" s="49"/>
      <c r="K162" s="50"/>
      <c r="L162" s="49"/>
      <c r="M162" s="49"/>
      <c r="N162" s="50"/>
      <c r="O162" s="49"/>
      <c r="P162" s="49"/>
      <c r="Q162" s="228"/>
    </row>
    <row r="163" spans="1:17" ht="14.45" customHeight="1">
      <c r="A163" s="53"/>
      <c r="B163" s="49"/>
      <c r="C163" s="49"/>
      <c r="D163" s="49"/>
      <c r="E163" s="50"/>
      <c r="F163" s="49"/>
      <c r="G163" s="49"/>
      <c r="H163" s="50"/>
      <c r="I163" s="49"/>
      <c r="J163" s="49"/>
      <c r="K163" s="50"/>
      <c r="L163" s="49"/>
      <c r="M163" s="49"/>
      <c r="N163" s="50"/>
      <c r="O163" s="49"/>
      <c r="P163" s="49"/>
      <c r="Q163" s="228"/>
    </row>
    <row r="164" spans="1:17" ht="14.45" customHeight="1">
      <c r="A164" s="53"/>
      <c r="B164" s="49"/>
      <c r="C164" s="49"/>
      <c r="D164" s="49"/>
      <c r="E164" s="50"/>
      <c r="F164" s="49"/>
      <c r="G164" s="49"/>
      <c r="H164" s="50"/>
      <c r="I164" s="49"/>
      <c r="J164" s="49"/>
      <c r="K164" s="50"/>
      <c r="L164" s="49"/>
      <c r="M164" s="49"/>
      <c r="N164" s="50"/>
      <c r="O164" s="49"/>
      <c r="P164" s="49"/>
      <c r="Q164" s="228"/>
    </row>
    <row r="165" spans="1:17" ht="14.45" customHeight="1">
      <c r="A165" s="53"/>
      <c r="B165" s="49"/>
      <c r="C165" s="49"/>
      <c r="D165" s="49"/>
      <c r="E165" s="50"/>
      <c r="F165" s="49"/>
      <c r="G165" s="49"/>
      <c r="H165" s="50"/>
      <c r="I165" s="49"/>
      <c r="J165" s="49"/>
      <c r="K165" s="50"/>
      <c r="L165" s="49"/>
      <c r="M165" s="49"/>
      <c r="N165" s="50"/>
      <c r="O165" s="49"/>
      <c r="P165" s="49"/>
      <c r="Q165" s="228"/>
    </row>
    <row r="166" spans="1:17" ht="14.45" customHeight="1">
      <c r="A166" s="53"/>
      <c r="B166" s="49"/>
      <c r="C166" s="49"/>
      <c r="D166" s="49"/>
      <c r="E166" s="50"/>
      <c r="F166" s="49"/>
      <c r="G166" s="49"/>
      <c r="H166" s="50"/>
      <c r="I166" s="49"/>
      <c r="J166" s="49"/>
      <c r="K166" s="50"/>
      <c r="L166" s="49"/>
      <c r="M166" s="49"/>
      <c r="N166" s="50"/>
      <c r="O166" s="49"/>
      <c r="P166" s="49"/>
      <c r="Q166" s="228"/>
    </row>
    <row r="167" spans="1:17" ht="14.45" customHeight="1">
      <c r="A167" s="53"/>
      <c r="B167" s="49"/>
      <c r="C167" s="49"/>
      <c r="D167" s="49"/>
      <c r="E167" s="50"/>
      <c r="F167" s="49"/>
      <c r="G167" s="49"/>
      <c r="H167" s="50"/>
      <c r="I167" s="49"/>
      <c r="J167" s="49"/>
      <c r="K167" s="50"/>
      <c r="L167" s="49"/>
      <c r="M167" s="49"/>
      <c r="N167" s="50"/>
      <c r="O167" s="49"/>
      <c r="P167" s="49"/>
      <c r="Q167" s="228"/>
    </row>
    <row r="168" spans="1:17" ht="14.45" customHeight="1">
      <c r="A168" s="53"/>
      <c r="B168" s="49"/>
      <c r="C168" s="49"/>
      <c r="D168" s="49"/>
      <c r="E168" s="50"/>
      <c r="F168" s="49"/>
      <c r="G168" s="49"/>
      <c r="H168" s="50"/>
      <c r="I168" s="49"/>
      <c r="J168" s="49"/>
      <c r="K168" s="50"/>
      <c r="L168" s="49"/>
      <c r="M168" s="49"/>
      <c r="N168" s="50"/>
      <c r="O168" s="49"/>
      <c r="P168" s="49"/>
      <c r="Q168" s="228"/>
    </row>
    <row r="169" spans="1:17" ht="14.45" customHeight="1">
      <c r="A169" s="53"/>
      <c r="B169" s="49"/>
      <c r="C169" s="49"/>
      <c r="D169" s="49"/>
      <c r="E169" s="50"/>
      <c r="F169" s="49"/>
      <c r="G169" s="49"/>
      <c r="H169" s="50"/>
      <c r="I169" s="49"/>
      <c r="J169" s="49"/>
      <c r="K169" s="50"/>
      <c r="L169" s="49"/>
      <c r="M169" s="49"/>
      <c r="N169" s="50"/>
      <c r="O169" s="49"/>
      <c r="P169" s="49"/>
      <c r="Q169" s="228"/>
    </row>
    <row r="170" spans="1:17" ht="14.45" customHeight="1">
      <c r="A170" s="53"/>
      <c r="B170" s="49"/>
      <c r="C170" s="49"/>
      <c r="D170" s="49"/>
      <c r="E170" s="50"/>
      <c r="F170" s="49"/>
      <c r="G170" s="49"/>
      <c r="H170" s="50"/>
      <c r="I170" s="49"/>
      <c r="J170" s="49"/>
      <c r="K170" s="50"/>
      <c r="L170" s="49"/>
      <c r="M170" s="49"/>
      <c r="N170" s="50"/>
      <c r="O170" s="49"/>
      <c r="P170" s="49"/>
      <c r="Q170" s="228"/>
    </row>
    <row r="171" spans="1:17" ht="14.45" customHeight="1">
      <c r="A171" s="53"/>
      <c r="B171" s="49"/>
      <c r="C171" s="49"/>
      <c r="D171" s="49"/>
      <c r="E171" s="50"/>
      <c r="F171" s="49"/>
      <c r="G171" s="49"/>
      <c r="H171" s="50"/>
      <c r="I171" s="49"/>
      <c r="J171" s="49"/>
      <c r="K171" s="50"/>
      <c r="L171" s="49"/>
      <c r="M171" s="49"/>
      <c r="N171" s="50"/>
      <c r="O171" s="49"/>
      <c r="P171" s="49"/>
      <c r="Q171" s="228"/>
    </row>
    <row r="172" spans="1:17" ht="14.45" customHeight="1">
      <c r="A172" s="53"/>
      <c r="B172" s="49"/>
      <c r="C172" s="49"/>
      <c r="D172" s="49"/>
      <c r="E172" s="50"/>
      <c r="F172" s="49"/>
      <c r="G172" s="49"/>
      <c r="H172" s="50"/>
      <c r="I172" s="49"/>
      <c r="J172" s="49"/>
      <c r="K172" s="50"/>
      <c r="L172" s="49"/>
      <c r="M172" s="49"/>
      <c r="N172" s="50"/>
      <c r="O172" s="49"/>
      <c r="P172" s="49"/>
      <c r="Q172" s="228"/>
    </row>
    <row r="173" spans="1:17" ht="14.45" customHeight="1">
      <c r="A173" s="53"/>
      <c r="B173" s="49"/>
      <c r="C173" s="49"/>
      <c r="D173" s="49"/>
      <c r="E173" s="50"/>
      <c r="F173" s="49"/>
      <c r="G173" s="49"/>
      <c r="H173" s="50"/>
      <c r="I173" s="49"/>
      <c r="J173" s="49"/>
      <c r="K173" s="50"/>
      <c r="L173" s="49"/>
      <c r="M173" s="49"/>
      <c r="N173" s="50"/>
      <c r="O173" s="49"/>
      <c r="P173" s="49"/>
      <c r="Q173" s="228"/>
    </row>
    <row r="174" spans="1:17" ht="14.45" customHeight="1">
      <c r="A174" s="53"/>
      <c r="B174" s="49"/>
      <c r="C174" s="49"/>
      <c r="D174" s="49"/>
      <c r="E174" s="50"/>
      <c r="F174" s="49"/>
      <c r="G174" s="49"/>
      <c r="H174" s="50"/>
      <c r="I174" s="49"/>
      <c r="J174" s="49"/>
      <c r="K174" s="50"/>
      <c r="L174" s="49"/>
      <c r="M174" s="49"/>
      <c r="N174" s="50"/>
      <c r="O174" s="49"/>
      <c r="P174" s="49"/>
      <c r="Q174" s="228"/>
    </row>
    <row r="175" spans="1:17" ht="14.45" customHeight="1">
      <c r="A175" s="53"/>
      <c r="B175" s="49"/>
      <c r="C175" s="49"/>
      <c r="D175" s="49"/>
      <c r="E175" s="50"/>
      <c r="F175" s="49"/>
      <c r="G175" s="49"/>
      <c r="H175" s="50"/>
      <c r="I175" s="49"/>
      <c r="J175" s="49"/>
      <c r="K175" s="50"/>
      <c r="L175" s="49"/>
      <c r="M175" s="49"/>
      <c r="N175" s="50"/>
      <c r="O175" s="49"/>
      <c r="P175" s="49"/>
      <c r="Q175" s="228"/>
    </row>
    <row r="176" spans="1:17" ht="14.45" customHeight="1">
      <c r="A176" s="53"/>
      <c r="B176" s="49"/>
      <c r="C176" s="49"/>
      <c r="D176" s="49"/>
      <c r="E176" s="50"/>
      <c r="F176" s="49"/>
      <c r="G176" s="49"/>
      <c r="H176" s="50"/>
      <c r="I176" s="49"/>
      <c r="J176" s="49"/>
      <c r="K176" s="50"/>
      <c r="L176" s="49"/>
      <c r="M176" s="49"/>
      <c r="N176" s="50"/>
      <c r="O176" s="49"/>
      <c r="P176" s="49"/>
      <c r="Q176" s="228"/>
    </row>
    <row r="177" spans="1:17" ht="14.45" customHeight="1">
      <c r="A177" s="53"/>
      <c r="B177" s="49"/>
      <c r="C177" s="49"/>
      <c r="D177" s="49"/>
      <c r="E177" s="50"/>
      <c r="F177" s="49"/>
      <c r="G177" s="49"/>
      <c r="H177" s="50"/>
      <c r="I177" s="49"/>
      <c r="J177" s="49"/>
      <c r="K177" s="50"/>
      <c r="L177" s="49"/>
      <c r="M177" s="49"/>
      <c r="N177" s="50"/>
      <c r="O177" s="49"/>
      <c r="P177" s="49"/>
      <c r="Q177" s="228"/>
    </row>
    <row r="178" spans="1:17" ht="14.45" customHeight="1">
      <c r="A178" s="53"/>
      <c r="B178" s="49"/>
      <c r="C178" s="49"/>
      <c r="D178" s="49"/>
      <c r="E178" s="50"/>
      <c r="F178" s="49"/>
      <c r="G178" s="49"/>
      <c r="H178" s="50"/>
      <c r="I178" s="49"/>
      <c r="J178" s="49"/>
      <c r="K178" s="50"/>
      <c r="L178" s="49"/>
      <c r="M178" s="49"/>
      <c r="N178" s="50"/>
      <c r="O178" s="49"/>
      <c r="P178" s="49"/>
      <c r="Q178" s="228"/>
    </row>
    <row r="179" spans="1:17" ht="14.45" customHeight="1">
      <c r="A179" s="53"/>
      <c r="B179" s="49"/>
      <c r="C179" s="49"/>
      <c r="D179" s="49"/>
      <c r="E179" s="50"/>
      <c r="F179" s="49"/>
      <c r="G179" s="49"/>
      <c r="H179" s="50"/>
      <c r="I179" s="49"/>
      <c r="J179" s="49"/>
      <c r="K179" s="50"/>
      <c r="L179" s="49"/>
      <c r="M179" s="49"/>
      <c r="N179" s="50"/>
      <c r="O179" s="49"/>
      <c r="P179" s="49"/>
      <c r="Q179" s="228"/>
    </row>
    <row r="180" spans="1:17" ht="14.45" customHeight="1">
      <c r="A180" s="53"/>
      <c r="B180" s="49"/>
      <c r="C180" s="49"/>
      <c r="D180" s="49"/>
      <c r="E180" s="50"/>
      <c r="F180" s="49"/>
      <c r="G180" s="49"/>
      <c r="H180" s="50"/>
      <c r="I180" s="49"/>
      <c r="J180" s="49"/>
      <c r="K180" s="50"/>
      <c r="L180" s="49"/>
      <c r="M180" s="49"/>
      <c r="N180" s="50"/>
      <c r="O180" s="49"/>
      <c r="P180" s="49"/>
      <c r="Q180" s="228"/>
    </row>
    <row r="181" spans="1:17" ht="14.45" customHeight="1">
      <c r="A181" s="53"/>
      <c r="B181" s="49"/>
      <c r="C181" s="49"/>
      <c r="D181" s="49"/>
      <c r="E181" s="50"/>
      <c r="F181" s="49"/>
      <c r="G181" s="49"/>
      <c r="H181" s="50"/>
      <c r="I181" s="49"/>
      <c r="J181" s="49"/>
      <c r="K181" s="50"/>
      <c r="L181" s="49"/>
      <c r="M181" s="49"/>
      <c r="N181" s="50"/>
      <c r="O181" s="49"/>
      <c r="P181" s="49"/>
      <c r="Q181" s="228"/>
    </row>
    <row r="182" spans="1:17" ht="14.45" customHeight="1">
      <c r="A182" s="53"/>
      <c r="B182" s="49"/>
      <c r="C182" s="49"/>
      <c r="D182" s="49"/>
      <c r="E182" s="50"/>
      <c r="F182" s="49"/>
      <c r="G182" s="49"/>
      <c r="H182" s="50"/>
      <c r="I182" s="49"/>
      <c r="J182" s="49"/>
      <c r="K182" s="50"/>
      <c r="L182" s="49"/>
      <c r="M182" s="49"/>
      <c r="N182" s="50"/>
      <c r="O182" s="49"/>
      <c r="P182" s="49"/>
      <c r="Q182" s="228"/>
    </row>
    <row r="183" spans="1:17" ht="14.45" customHeight="1">
      <c r="A183" s="53"/>
      <c r="B183" s="49"/>
      <c r="C183" s="49"/>
      <c r="D183" s="49"/>
      <c r="E183" s="50"/>
      <c r="F183" s="49"/>
      <c r="G183" s="49"/>
      <c r="H183" s="50"/>
      <c r="I183" s="49"/>
      <c r="J183" s="49"/>
      <c r="K183" s="50"/>
      <c r="L183" s="49"/>
      <c r="M183" s="49"/>
      <c r="N183" s="50"/>
      <c r="O183" s="49"/>
      <c r="P183" s="49"/>
      <c r="Q183" s="228"/>
    </row>
    <row r="184" spans="1:17" ht="14.45" customHeight="1">
      <c r="A184" s="53"/>
      <c r="B184" s="49"/>
      <c r="C184" s="49"/>
      <c r="D184" s="49"/>
      <c r="E184" s="50"/>
      <c r="F184" s="49"/>
      <c r="G184" s="49"/>
      <c r="H184" s="50"/>
      <c r="I184" s="49"/>
      <c r="J184" s="49"/>
      <c r="K184" s="50"/>
      <c r="L184" s="49"/>
      <c r="M184" s="49"/>
      <c r="N184" s="50"/>
      <c r="O184" s="49"/>
      <c r="P184" s="49"/>
      <c r="Q184" s="228"/>
    </row>
    <row r="185" spans="1:17" ht="14.45" customHeight="1">
      <c r="A185" s="53"/>
      <c r="B185" s="49"/>
      <c r="C185" s="49"/>
      <c r="D185" s="49"/>
      <c r="E185" s="50"/>
      <c r="F185" s="49"/>
      <c r="G185" s="49"/>
      <c r="H185" s="50"/>
      <c r="I185" s="49"/>
      <c r="J185" s="49"/>
      <c r="K185" s="50"/>
      <c r="L185" s="49"/>
      <c r="M185" s="49"/>
      <c r="N185" s="50"/>
      <c r="O185" s="49"/>
      <c r="P185" s="49"/>
      <c r="Q185" s="228"/>
    </row>
    <row r="186" spans="1:17" ht="14.45" customHeight="1">
      <c r="A186" s="53"/>
      <c r="B186" s="49"/>
      <c r="C186" s="49"/>
      <c r="D186" s="49"/>
      <c r="E186" s="50"/>
      <c r="F186" s="49"/>
      <c r="G186" s="49"/>
      <c r="H186" s="50"/>
      <c r="I186" s="49"/>
      <c r="J186" s="49"/>
      <c r="K186" s="50"/>
      <c r="L186" s="49"/>
      <c r="M186" s="49"/>
      <c r="N186" s="50"/>
      <c r="O186" s="49"/>
      <c r="P186" s="49"/>
      <c r="Q186" s="228"/>
    </row>
    <row r="187" spans="1:17" ht="14.45" customHeight="1">
      <c r="A187" s="53"/>
      <c r="B187" s="49"/>
      <c r="C187" s="49"/>
      <c r="D187" s="49"/>
      <c r="E187" s="50"/>
      <c r="F187" s="49"/>
      <c r="G187" s="49"/>
      <c r="H187" s="50"/>
      <c r="I187" s="49"/>
      <c r="J187" s="49"/>
      <c r="K187" s="50"/>
      <c r="L187" s="49"/>
      <c r="M187" s="49"/>
      <c r="N187" s="50"/>
      <c r="O187" s="49"/>
      <c r="P187" s="49"/>
      <c r="Q187" s="228"/>
    </row>
  </sheetData>
  <dataConsolidate/>
  <mergeCells count="22">
    <mergeCell ref="S60:S66"/>
    <mergeCell ref="S45:S48"/>
    <mergeCell ref="S72:S76"/>
    <mergeCell ref="T5:T7"/>
    <mergeCell ref="T72:T76"/>
    <mergeCell ref="T45:T48"/>
    <mergeCell ref="T55:T57"/>
    <mergeCell ref="T60:T66"/>
    <mergeCell ref="S13:S21"/>
    <mergeCell ref="S5:S7"/>
    <mergeCell ref="B4:P4"/>
    <mergeCell ref="S55:S57"/>
    <mergeCell ref="N5:P5"/>
    <mergeCell ref="E6:G6"/>
    <mergeCell ref="H6:J6"/>
    <mergeCell ref="K6:M6"/>
    <mergeCell ref="N6:P6"/>
    <mergeCell ref="R5:R7"/>
    <mergeCell ref="E5:G5"/>
    <mergeCell ref="H5:J5"/>
    <mergeCell ref="K5:M5"/>
    <mergeCell ref="Q5:Q7"/>
  </mergeCells>
  <pageMargins left="0.25" right="0.25" top="0.5" bottom="0.5" header="0.3" footer="0.3"/>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H183"/>
  <sheetViews>
    <sheetView workbookViewId="0">
      <pane ySplit="8" topLeftCell="A9" activePane="bottomLeft" state="frozen"/>
      <selection pane="bottomLeft" activeCell="A6" sqref="A6:G6"/>
    </sheetView>
  </sheetViews>
  <sheetFormatPr defaultColWidth="9.42578125" defaultRowHeight="12.75"/>
  <cols>
    <col min="1" max="1" width="53.42578125" style="246" customWidth="1"/>
    <col min="2" max="2" width="8.42578125" style="246" customWidth="1"/>
    <col min="3" max="3" width="12.42578125" style="246" bestFit="1" customWidth="1"/>
    <col min="4" max="4" width="6" style="246" bestFit="1" customWidth="1"/>
    <col min="5" max="5" width="10" style="246" bestFit="1" customWidth="1"/>
    <col min="6" max="6" width="9.42578125" style="246" bestFit="1" customWidth="1"/>
    <col min="7" max="7" width="12.5703125" style="246" customWidth="1"/>
    <col min="8" max="8" width="40" style="286" customWidth="1"/>
    <col min="9" max="16384" width="9.42578125" style="246"/>
  </cols>
  <sheetData>
    <row r="1" spans="1:8" ht="20.25">
      <c r="A1" s="242"/>
      <c r="B1" s="243"/>
      <c r="C1" s="244"/>
      <c r="D1" s="244"/>
      <c r="E1" s="244"/>
      <c r="F1" s="244"/>
      <c r="G1" s="245"/>
      <c r="H1" s="282"/>
    </row>
    <row r="2" spans="1:8" ht="15.75">
      <c r="A2" s="247"/>
      <c r="B2" s="248"/>
      <c r="C2" s="244"/>
      <c r="D2" s="244"/>
      <c r="E2" s="244"/>
      <c r="F2" s="244"/>
      <c r="G2" s="245"/>
      <c r="H2" s="282"/>
    </row>
    <row r="3" spans="1:8" ht="15.75">
      <c r="A3" s="247"/>
      <c r="B3" s="248"/>
      <c r="C3" s="244"/>
      <c r="D3" s="244"/>
      <c r="E3" s="244"/>
      <c r="F3" s="244"/>
      <c r="G3" s="245"/>
      <c r="H3" s="282"/>
    </row>
    <row r="4" spans="1:8" ht="14.25">
      <c r="A4" s="247"/>
      <c r="B4" s="244"/>
      <c r="C4" s="244"/>
      <c r="D4" s="244"/>
      <c r="E4" s="244"/>
      <c r="F4" s="244"/>
      <c r="G4" s="245"/>
      <c r="H4" s="282"/>
    </row>
    <row r="5" spans="1:8" ht="15.75">
      <c r="A5" s="248"/>
      <c r="B5" s="244"/>
      <c r="C5" s="244"/>
      <c r="D5" s="244"/>
      <c r="E5" s="244"/>
      <c r="F5" s="244"/>
      <c r="G5" s="245"/>
      <c r="H5" s="282"/>
    </row>
    <row r="6" spans="1:8" s="261" customFormat="1" ht="38.25" customHeight="1">
      <c r="A6" s="429" t="s">
        <v>130</v>
      </c>
      <c r="B6" s="429"/>
      <c r="C6" s="429"/>
      <c r="D6" s="429"/>
      <c r="E6" s="429"/>
      <c r="F6" s="429"/>
      <c r="G6" s="430"/>
      <c r="H6" s="283"/>
    </row>
    <row r="7" spans="1:8" ht="13.5" thickBot="1">
      <c r="A7" s="249"/>
      <c r="B7" s="244"/>
      <c r="C7" s="244"/>
      <c r="D7" s="244"/>
      <c r="E7" s="244"/>
      <c r="F7" s="244"/>
      <c r="G7" s="245"/>
      <c r="H7" s="283"/>
    </row>
    <row r="8" spans="1:8" s="249" customFormat="1" ht="45" customHeight="1" thickBot="1">
      <c r="A8" s="262" t="s">
        <v>113</v>
      </c>
      <c r="B8" s="263" t="s">
        <v>114</v>
      </c>
      <c r="C8" s="263"/>
      <c r="D8" s="263" t="s">
        <v>115</v>
      </c>
      <c r="E8" s="263" t="s">
        <v>1</v>
      </c>
      <c r="F8" s="263" t="s">
        <v>38</v>
      </c>
      <c r="G8" s="264"/>
      <c r="H8" s="284" t="s">
        <v>186</v>
      </c>
    </row>
    <row r="9" spans="1:8" ht="14.25" customHeight="1">
      <c r="A9" s="278" t="str">
        <f>'mHero Budget'!$A$107</f>
        <v>Central Level Unit Head mHero Trainings: How to use mHero to support your Unit</v>
      </c>
      <c r="B9" s="279"/>
      <c r="C9" s="279"/>
      <c r="D9" s="279"/>
      <c r="E9" s="280"/>
      <c r="F9" s="265">
        <v>3</v>
      </c>
      <c r="G9" s="266">
        <f>SUM(G10:G22)</f>
        <v>2780</v>
      </c>
      <c r="H9" s="285"/>
    </row>
    <row r="10" spans="1:8" ht="14.25" customHeight="1">
      <c r="A10" s="267" t="s">
        <v>116</v>
      </c>
      <c r="B10" s="268"/>
      <c r="C10" s="268"/>
      <c r="D10" s="268"/>
      <c r="E10" s="269"/>
      <c r="F10" s="268"/>
      <c r="G10" s="270"/>
      <c r="H10" s="285"/>
    </row>
    <row r="11" spans="1:8" ht="14.25" customHeight="1">
      <c r="A11" s="271" t="s">
        <v>117</v>
      </c>
      <c r="B11" s="252">
        <v>1</v>
      </c>
      <c r="C11" s="253" t="s">
        <v>118</v>
      </c>
      <c r="D11" s="252">
        <v>200</v>
      </c>
      <c r="E11" s="253" t="s">
        <v>13</v>
      </c>
      <c r="F11" s="254">
        <f>IF(B11=0,0,F9)</f>
        <v>3</v>
      </c>
      <c r="G11" s="255">
        <f>ROUND(B11*D11*F11,0)</f>
        <v>600</v>
      </c>
      <c r="H11" s="285"/>
    </row>
    <row r="12" spans="1:8" ht="14.25" customHeight="1">
      <c r="A12" s="271" t="s">
        <v>119</v>
      </c>
      <c r="B12" s="252">
        <v>20</v>
      </c>
      <c r="C12" s="253" t="s">
        <v>120</v>
      </c>
      <c r="D12" s="252">
        <v>10</v>
      </c>
      <c r="E12" s="253" t="s">
        <v>13</v>
      </c>
      <c r="F12" s="254">
        <f>IF(B12=0,0,F9)</f>
        <v>3</v>
      </c>
      <c r="G12" s="255">
        <f t="shared" ref="G12:G22" si="0">ROUND(B12*D12*F12,0)</f>
        <v>600</v>
      </c>
      <c r="H12" s="285"/>
    </row>
    <row r="13" spans="1:8" ht="14.25" customHeight="1">
      <c r="A13" s="271" t="s">
        <v>121</v>
      </c>
      <c r="B13" s="252">
        <v>20</v>
      </c>
      <c r="C13" s="253" t="s">
        <v>120</v>
      </c>
      <c r="D13" s="252">
        <v>20</v>
      </c>
      <c r="E13" s="253" t="s">
        <v>13</v>
      </c>
      <c r="F13" s="254">
        <f>IF(B13=0,0,F9)</f>
        <v>3</v>
      </c>
      <c r="G13" s="255">
        <f t="shared" si="0"/>
        <v>1200</v>
      </c>
      <c r="H13" s="285"/>
    </row>
    <row r="14" spans="1:8" ht="14.25" customHeight="1">
      <c r="A14" s="271" t="s">
        <v>122</v>
      </c>
      <c r="B14" s="252">
        <v>20</v>
      </c>
      <c r="C14" s="253" t="s">
        <v>120</v>
      </c>
      <c r="D14" s="252">
        <v>5</v>
      </c>
      <c r="E14" s="256" t="str">
        <f>C14</f>
        <v>participant</v>
      </c>
      <c r="F14" s="254">
        <f>IF(B14=0,0,1)</f>
        <v>1</v>
      </c>
      <c r="G14" s="255">
        <f t="shared" si="0"/>
        <v>100</v>
      </c>
      <c r="H14" s="285"/>
    </row>
    <row r="15" spans="1:8" ht="14.25" customHeight="1">
      <c r="A15" s="271" t="s">
        <v>123</v>
      </c>
      <c r="B15" s="252">
        <v>20</v>
      </c>
      <c r="C15" s="253" t="s">
        <v>120</v>
      </c>
      <c r="D15" s="252">
        <v>5</v>
      </c>
      <c r="E15" s="253" t="s">
        <v>120</v>
      </c>
      <c r="F15" s="254">
        <f>IF(B15=0,0,1)</f>
        <v>1</v>
      </c>
      <c r="G15" s="255">
        <f t="shared" si="0"/>
        <v>100</v>
      </c>
      <c r="H15" s="285"/>
    </row>
    <row r="16" spans="1:8" ht="14.25" customHeight="1">
      <c r="A16" s="271" t="s">
        <v>128</v>
      </c>
      <c r="B16" s="252">
        <v>3</v>
      </c>
      <c r="C16" s="253" t="s">
        <v>86</v>
      </c>
      <c r="D16" s="252">
        <v>20</v>
      </c>
      <c r="E16" s="253" t="s">
        <v>13</v>
      </c>
      <c r="F16" s="254">
        <f>IF(B16=0,0,F12)</f>
        <v>3</v>
      </c>
      <c r="G16" s="255">
        <f t="shared" si="0"/>
        <v>180</v>
      </c>
      <c r="H16" s="285"/>
    </row>
    <row r="17" spans="1:8" ht="25.5" customHeight="1">
      <c r="A17" s="272" t="s">
        <v>124</v>
      </c>
      <c r="B17" s="254"/>
      <c r="C17" s="257"/>
      <c r="D17" s="254"/>
      <c r="E17" s="254"/>
      <c r="F17" s="254"/>
      <c r="G17" s="255"/>
      <c r="H17" s="285" t="s">
        <v>131</v>
      </c>
    </row>
    <row r="18" spans="1:8" ht="14.25" customHeight="1">
      <c r="A18" s="271" t="s">
        <v>125</v>
      </c>
      <c r="B18" s="252">
        <v>0</v>
      </c>
      <c r="C18" s="257"/>
      <c r="D18" s="252">
        <v>0</v>
      </c>
      <c r="E18" s="254"/>
      <c r="F18" s="254">
        <f>IF(B18=0,0,1)</f>
        <v>0</v>
      </c>
      <c r="G18" s="255">
        <f t="shared" si="0"/>
        <v>0</v>
      </c>
      <c r="H18" s="285"/>
    </row>
    <row r="19" spans="1:8" ht="14.25" customHeight="1">
      <c r="A19" s="271" t="s">
        <v>126</v>
      </c>
      <c r="B19" s="252">
        <v>0</v>
      </c>
      <c r="C19" s="253" t="s">
        <v>120</v>
      </c>
      <c r="D19" s="252">
        <v>0</v>
      </c>
      <c r="E19" s="253" t="s">
        <v>17</v>
      </c>
      <c r="F19" s="254">
        <f>IF(B19=0,0,1)</f>
        <v>0</v>
      </c>
      <c r="G19" s="255">
        <f t="shared" si="0"/>
        <v>0</v>
      </c>
      <c r="H19" s="285"/>
    </row>
    <row r="20" spans="1:8" ht="14.25" customHeight="1">
      <c r="A20" s="271" t="s">
        <v>213</v>
      </c>
      <c r="B20" s="252">
        <v>0</v>
      </c>
      <c r="C20" s="253" t="s">
        <v>120</v>
      </c>
      <c r="D20" s="252">
        <v>0</v>
      </c>
      <c r="E20" s="253" t="s">
        <v>13</v>
      </c>
      <c r="F20" s="254">
        <f>IF(B20=0,0,F9+1)</f>
        <v>0</v>
      </c>
      <c r="G20" s="255">
        <f t="shared" si="0"/>
        <v>0</v>
      </c>
      <c r="H20" s="285"/>
    </row>
    <row r="21" spans="1:8" ht="14.25" customHeight="1">
      <c r="A21" s="271" t="s">
        <v>127</v>
      </c>
      <c r="B21" s="252">
        <v>0</v>
      </c>
      <c r="C21" s="253" t="s">
        <v>120</v>
      </c>
      <c r="D21" s="252">
        <v>0</v>
      </c>
      <c r="E21" s="253" t="s">
        <v>13</v>
      </c>
      <c r="F21" s="254">
        <f>IF(B21=0,0,F9+1.5)</f>
        <v>0</v>
      </c>
      <c r="G21" s="255">
        <f t="shared" si="0"/>
        <v>0</v>
      </c>
      <c r="H21" s="285"/>
    </row>
    <row r="22" spans="1:8" ht="15" customHeight="1">
      <c r="A22" s="271" t="s">
        <v>128</v>
      </c>
      <c r="B22" s="252">
        <v>0</v>
      </c>
      <c r="C22" s="253" t="s">
        <v>120</v>
      </c>
      <c r="D22" s="252">
        <v>0</v>
      </c>
      <c r="E22" s="253" t="s">
        <v>13</v>
      </c>
      <c r="F22" s="252">
        <v>0</v>
      </c>
      <c r="G22" s="255">
        <f t="shared" si="0"/>
        <v>0</v>
      </c>
      <c r="H22" s="285"/>
    </row>
    <row r="23" spans="1:8" ht="14.25" customHeight="1" thickBot="1">
      <c r="A23" s="273" t="s">
        <v>129</v>
      </c>
      <c r="B23" s="274"/>
      <c r="C23" s="274"/>
      <c r="D23" s="275"/>
      <c r="E23" s="274"/>
      <c r="F23" s="276"/>
      <c r="G23" s="277">
        <f>SUM(G10:G22)</f>
        <v>2780</v>
      </c>
      <c r="H23" s="285"/>
    </row>
    <row r="24" spans="1:8" ht="16.5" customHeight="1" thickBot="1">
      <c r="A24" s="258"/>
      <c r="B24" s="250"/>
      <c r="C24" s="250"/>
      <c r="D24" s="250"/>
      <c r="E24" s="250"/>
      <c r="F24" s="250"/>
      <c r="G24" s="251"/>
      <c r="H24" s="283"/>
    </row>
    <row r="25" spans="1:8" ht="14.25" customHeight="1" thickTop="1">
      <c r="A25" s="281" t="str">
        <f>'mHero Budget'!$A$114</f>
        <v>mHero Meetings: Validation and dissemination of tools and other mHero materials; Orientation meetings on mHero</v>
      </c>
      <c r="B25" s="259"/>
      <c r="C25" s="259"/>
      <c r="D25" s="259"/>
      <c r="E25" s="260"/>
      <c r="F25" s="265">
        <v>1</v>
      </c>
      <c r="G25" s="266">
        <f>SUM(G26:G29)</f>
        <v>420</v>
      </c>
      <c r="H25" s="283"/>
    </row>
    <row r="26" spans="1:8" ht="14.25" customHeight="1">
      <c r="A26" s="267" t="s">
        <v>116</v>
      </c>
      <c r="B26" s="268"/>
      <c r="C26" s="268"/>
      <c r="D26" s="268"/>
      <c r="E26" s="269"/>
      <c r="F26" s="268"/>
      <c r="G26" s="270"/>
      <c r="H26" s="283"/>
    </row>
    <row r="27" spans="1:8" ht="14.25" customHeight="1">
      <c r="A27" s="271" t="s">
        <v>122</v>
      </c>
      <c r="B27" s="252">
        <v>20</v>
      </c>
      <c r="C27" s="253" t="s">
        <v>120</v>
      </c>
      <c r="D27" s="252">
        <v>10</v>
      </c>
      <c r="E27" s="256" t="str">
        <f>C27</f>
        <v>participant</v>
      </c>
      <c r="F27" s="254">
        <f>IF(B27=0,0,1)</f>
        <v>1</v>
      </c>
      <c r="G27" s="255">
        <f t="shared" ref="G27:G29" si="1">ROUND(B27*D27*F27,0)</f>
        <v>200</v>
      </c>
      <c r="H27" s="283"/>
    </row>
    <row r="28" spans="1:8" ht="14.25" customHeight="1">
      <c r="A28" s="271" t="s">
        <v>123</v>
      </c>
      <c r="B28" s="252">
        <v>20</v>
      </c>
      <c r="C28" s="253" t="s">
        <v>120</v>
      </c>
      <c r="D28" s="252">
        <v>10</v>
      </c>
      <c r="E28" s="253" t="s">
        <v>120</v>
      </c>
      <c r="F28" s="254">
        <f>IF(B28=0,0,1)</f>
        <v>1</v>
      </c>
      <c r="G28" s="255">
        <f t="shared" si="1"/>
        <v>200</v>
      </c>
      <c r="H28" s="283"/>
    </row>
    <row r="29" spans="1:8" ht="14.25" customHeight="1">
      <c r="A29" s="271" t="s">
        <v>128</v>
      </c>
      <c r="B29" s="252">
        <v>1</v>
      </c>
      <c r="C29" s="253" t="s">
        <v>86</v>
      </c>
      <c r="D29" s="252">
        <v>20</v>
      </c>
      <c r="E29" s="253" t="s">
        <v>13</v>
      </c>
      <c r="F29" s="254">
        <f>IF(B29=0,0,1)</f>
        <v>1</v>
      </c>
      <c r="G29" s="255">
        <f t="shared" si="1"/>
        <v>20</v>
      </c>
      <c r="H29" s="283"/>
    </row>
    <row r="30" spans="1:8" ht="14.25" customHeight="1" thickBot="1">
      <c r="A30" s="273" t="s">
        <v>129</v>
      </c>
      <c r="B30" s="274"/>
      <c r="C30" s="274"/>
      <c r="D30" s="275"/>
      <c r="E30" s="274"/>
      <c r="F30" s="276"/>
      <c r="G30" s="277">
        <f>SUM(G26:G29)</f>
        <v>420</v>
      </c>
      <c r="H30" s="283"/>
    </row>
    <row r="31" spans="1:8" ht="13.5" thickBot="1"/>
    <row r="32" spans="1:8">
      <c r="A32" s="278" t="str">
        <f>'mHero Budget'!$A$115</f>
        <v>mHero Strategy Development and Review</v>
      </c>
      <c r="B32" s="279"/>
      <c r="C32" s="279"/>
      <c r="D32" s="279"/>
      <c r="E32" s="280"/>
      <c r="F32" s="265">
        <v>2</v>
      </c>
      <c r="G32" s="266">
        <f>SUM(G33:G45)</f>
        <v>2080</v>
      </c>
      <c r="H32" s="285"/>
    </row>
    <row r="33" spans="1:8">
      <c r="A33" s="267" t="s">
        <v>116</v>
      </c>
      <c r="B33" s="268"/>
      <c r="C33" s="268"/>
      <c r="D33" s="268"/>
      <c r="E33" s="269"/>
      <c r="F33" s="268"/>
      <c r="G33" s="270"/>
      <c r="H33" s="285"/>
    </row>
    <row r="34" spans="1:8">
      <c r="A34" s="271" t="s">
        <v>117</v>
      </c>
      <c r="B34" s="252">
        <v>1</v>
      </c>
      <c r="C34" s="253" t="s">
        <v>118</v>
      </c>
      <c r="D34" s="252">
        <v>200</v>
      </c>
      <c r="E34" s="253" t="s">
        <v>13</v>
      </c>
      <c r="F34" s="254">
        <f>IF(B34=0,0,F32)</f>
        <v>2</v>
      </c>
      <c r="G34" s="255">
        <f>ROUND(B34*D34*F34,0)</f>
        <v>400</v>
      </c>
      <c r="H34" s="285"/>
    </row>
    <row r="35" spans="1:8">
      <c r="A35" s="271" t="s">
        <v>119</v>
      </c>
      <c r="B35" s="252">
        <v>20</v>
      </c>
      <c r="C35" s="253" t="s">
        <v>120</v>
      </c>
      <c r="D35" s="252">
        <v>10</v>
      </c>
      <c r="E35" s="253" t="s">
        <v>13</v>
      </c>
      <c r="F35" s="254">
        <f>IF(B35=0,0,F32)</f>
        <v>2</v>
      </c>
      <c r="G35" s="255">
        <f t="shared" ref="G35:G39" si="2">ROUND(B35*D35*F35,0)</f>
        <v>400</v>
      </c>
      <c r="H35" s="285"/>
    </row>
    <row r="36" spans="1:8">
      <c r="A36" s="271" t="s">
        <v>121</v>
      </c>
      <c r="B36" s="252">
        <v>20</v>
      </c>
      <c r="C36" s="253" t="s">
        <v>120</v>
      </c>
      <c r="D36" s="252">
        <v>20</v>
      </c>
      <c r="E36" s="253" t="s">
        <v>13</v>
      </c>
      <c r="F36" s="254">
        <f>IF(B36=0,0,F32)</f>
        <v>2</v>
      </c>
      <c r="G36" s="255">
        <f t="shared" si="2"/>
        <v>800</v>
      </c>
      <c r="H36" s="285"/>
    </row>
    <row r="37" spans="1:8">
      <c r="A37" s="271" t="s">
        <v>122</v>
      </c>
      <c r="B37" s="252">
        <v>20</v>
      </c>
      <c r="C37" s="253" t="s">
        <v>120</v>
      </c>
      <c r="D37" s="252">
        <v>10</v>
      </c>
      <c r="E37" s="256" t="str">
        <f>C37</f>
        <v>participant</v>
      </c>
      <c r="F37" s="254">
        <f>IF(B37=0,0,1)</f>
        <v>1</v>
      </c>
      <c r="G37" s="255">
        <f t="shared" si="2"/>
        <v>200</v>
      </c>
      <c r="H37" s="285"/>
    </row>
    <row r="38" spans="1:8">
      <c r="A38" s="271" t="s">
        <v>123</v>
      </c>
      <c r="B38" s="252">
        <v>20</v>
      </c>
      <c r="C38" s="253" t="s">
        <v>120</v>
      </c>
      <c r="D38" s="252">
        <v>10</v>
      </c>
      <c r="E38" s="253" t="s">
        <v>120</v>
      </c>
      <c r="F38" s="254">
        <f>IF(B38=0,0,1)</f>
        <v>1</v>
      </c>
      <c r="G38" s="255">
        <f t="shared" si="2"/>
        <v>200</v>
      </c>
      <c r="H38" s="285"/>
    </row>
    <row r="39" spans="1:8">
      <c r="A39" s="271" t="s">
        <v>128</v>
      </c>
      <c r="B39" s="252">
        <f>F32</f>
        <v>2</v>
      </c>
      <c r="C39" s="253" t="s">
        <v>13</v>
      </c>
      <c r="D39" s="252">
        <v>20</v>
      </c>
      <c r="E39" s="253" t="s">
        <v>13</v>
      </c>
      <c r="F39" s="254">
        <f>IF(B39=0,0,F35)</f>
        <v>2</v>
      </c>
      <c r="G39" s="255">
        <f t="shared" si="2"/>
        <v>80</v>
      </c>
      <c r="H39" s="285"/>
    </row>
    <row r="40" spans="1:8" ht="25.5">
      <c r="A40" s="272" t="s">
        <v>124</v>
      </c>
      <c r="B40" s="254"/>
      <c r="C40" s="257"/>
      <c r="D40" s="254"/>
      <c r="E40" s="254"/>
      <c r="F40" s="254"/>
      <c r="G40" s="255"/>
      <c r="H40" s="285" t="s">
        <v>131</v>
      </c>
    </row>
    <row r="41" spans="1:8">
      <c r="A41" s="271" t="s">
        <v>125</v>
      </c>
      <c r="B41" s="252">
        <v>0</v>
      </c>
      <c r="C41" s="257"/>
      <c r="D41" s="252">
        <v>0</v>
      </c>
      <c r="E41" s="254"/>
      <c r="F41" s="254">
        <f>IF(B41=0,0,1)</f>
        <v>0</v>
      </c>
      <c r="G41" s="255">
        <f t="shared" ref="G41:G45" si="3">ROUND(B41*D41*F41,0)</f>
        <v>0</v>
      </c>
      <c r="H41" s="285"/>
    </row>
    <row r="42" spans="1:8">
      <c r="A42" s="271" t="s">
        <v>126</v>
      </c>
      <c r="B42" s="252">
        <v>0</v>
      </c>
      <c r="C42" s="253" t="s">
        <v>120</v>
      </c>
      <c r="D42" s="252">
        <v>0</v>
      </c>
      <c r="E42" s="253" t="s">
        <v>17</v>
      </c>
      <c r="F42" s="254">
        <f>IF(B42=0,0,1)</f>
        <v>0</v>
      </c>
      <c r="G42" s="255">
        <f t="shared" si="3"/>
        <v>0</v>
      </c>
      <c r="H42" s="285"/>
    </row>
    <row r="43" spans="1:8">
      <c r="A43" s="271" t="s">
        <v>213</v>
      </c>
      <c r="B43" s="252">
        <v>0</v>
      </c>
      <c r="C43" s="253" t="s">
        <v>120</v>
      </c>
      <c r="D43" s="252">
        <v>0</v>
      </c>
      <c r="E43" s="253" t="s">
        <v>13</v>
      </c>
      <c r="F43" s="254">
        <f>IF(B43=0,0,F32+1)</f>
        <v>0</v>
      </c>
      <c r="G43" s="255">
        <f t="shared" si="3"/>
        <v>0</v>
      </c>
      <c r="H43" s="285"/>
    </row>
    <row r="44" spans="1:8">
      <c r="A44" s="271" t="s">
        <v>127</v>
      </c>
      <c r="B44" s="252">
        <v>0</v>
      </c>
      <c r="C44" s="253" t="s">
        <v>120</v>
      </c>
      <c r="D44" s="252">
        <v>0</v>
      </c>
      <c r="E44" s="253" t="s">
        <v>13</v>
      </c>
      <c r="F44" s="254">
        <f>IF(B44=0,0,F32+1.5)</f>
        <v>0</v>
      </c>
      <c r="G44" s="255">
        <f t="shared" si="3"/>
        <v>0</v>
      </c>
      <c r="H44" s="285"/>
    </row>
    <row r="45" spans="1:8">
      <c r="A45" s="271" t="s">
        <v>128</v>
      </c>
      <c r="B45" s="252">
        <v>0</v>
      </c>
      <c r="C45" s="253" t="s">
        <v>120</v>
      </c>
      <c r="D45" s="252">
        <v>0</v>
      </c>
      <c r="E45" s="253" t="s">
        <v>13</v>
      </c>
      <c r="F45" s="252">
        <v>0</v>
      </c>
      <c r="G45" s="255">
        <f t="shared" si="3"/>
        <v>0</v>
      </c>
      <c r="H45" s="285"/>
    </row>
    <row r="46" spans="1:8" ht="13.5" thickBot="1">
      <c r="A46" s="273" t="s">
        <v>129</v>
      </c>
      <c r="B46" s="274"/>
      <c r="C46" s="274"/>
      <c r="D46" s="275"/>
      <c r="E46" s="274"/>
      <c r="F46" s="276"/>
      <c r="G46" s="277">
        <f>SUM(G33:G45)</f>
        <v>2080</v>
      </c>
      <c r="H46" s="285"/>
    </row>
    <row r="47" spans="1:8" ht="13.5" thickBot="1"/>
    <row r="48" spans="1:8">
      <c r="A48" s="278" t="str">
        <f>'mHero Budget'!$A$123</f>
        <v xml:space="preserve">mHero Field Activities: Awareness raising with Provincial, District and Facility Stakeholders, etc.. </v>
      </c>
      <c r="B48" s="279"/>
      <c r="C48" s="279"/>
      <c r="D48" s="279"/>
      <c r="E48" s="280"/>
      <c r="F48" s="265">
        <v>2</v>
      </c>
      <c r="G48" s="266">
        <f>SUM(G49:G54)</f>
        <v>1840</v>
      </c>
      <c r="H48" s="285"/>
    </row>
    <row r="49" spans="1:8">
      <c r="A49" s="267" t="s">
        <v>116</v>
      </c>
      <c r="B49" s="268"/>
      <c r="C49" s="268"/>
      <c r="D49" s="268"/>
      <c r="E49" s="269"/>
      <c r="F49" s="268"/>
      <c r="G49" s="270"/>
      <c r="H49" s="285"/>
    </row>
    <row r="50" spans="1:8" ht="25.5">
      <c r="A50" s="271" t="s">
        <v>119</v>
      </c>
      <c r="B50" s="252">
        <v>1</v>
      </c>
      <c r="C50" s="256" t="s">
        <v>18</v>
      </c>
      <c r="D50" s="252">
        <v>800</v>
      </c>
      <c r="E50" s="256" t="s">
        <v>17</v>
      </c>
      <c r="F50" s="254">
        <v>1</v>
      </c>
      <c r="G50" s="255">
        <f t="shared" ref="G50:G54" si="4">ROUND(B50*D50*F50,0)</f>
        <v>800</v>
      </c>
      <c r="H50" s="285" t="s">
        <v>165</v>
      </c>
    </row>
    <row r="51" spans="1:8">
      <c r="A51" s="271" t="s">
        <v>121</v>
      </c>
      <c r="B51" s="252">
        <v>20</v>
      </c>
      <c r="C51" s="253" t="s">
        <v>120</v>
      </c>
      <c r="D51" s="252">
        <v>15</v>
      </c>
      <c r="E51" s="253" t="s">
        <v>13</v>
      </c>
      <c r="F51" s="254">
        <f>IF(B51=0,0,F48)</f>
        <v>2</v>
      </c>
      <c r="G51" s="255">
        <f t="shared" si="4"/>
        <v>600</v>
      </c>
      <c r="H51" s="285"/>
    </row>
    <row r="52" spans="1:8">
      <c r="A52" s="271" t="s">
        <v>122</v>
      </c>
      <c r="B52" s="252">
        <v>20</v>
      </c>
      <c r="C52" s="253" t="s">
        <v>120</v>
      </c>
      <c r="D52" s="252">
        <v>10</v>
      </c>
      <c r="E52" s="256" t="str">
        <f>C52</f>
        <v>participant</v>
      </c>
      <c r="F52" s="254">
        <f>IF(B52=0,0,1)</f>
        <v>1</v>
      </c>
      <c r="G52" s="255">
        <f t="shared" si="4"/>
        <v>200</v>
      </c>
      <c r="H52" s="285"/>
    </row>
    <row r="53" spans="1:8">
      <c r="A53" s="271" t="s">
        <v>123</v>
      </c>
      <c r="B53" s="252">
        <v>20</v>
      </c>
      <c r="C53" s="253" t="s">
        <v>120</v>
      </c>
      <c r="D53" s="252">
        <v>10</v>
      </c>
      <c r="E53" s="253" t="s">
        <v>120</v>
      </c>
      <c r="F53" s="254">
        <f>IF(B53=0,0,1)</f>
        <v>1</v>
      </c>
      <c r="G53" s="255">
        <f t="shared" si="4"/>
        <v>200</v>
      </c>
      <c r="H53" s="285"/>
    </row>
    <row r="54" spans="1:8">
      <c r="A54" s="271" t="s">
        <v>128</v>
      </c>
      <c r="B54" s="252">
        <f>F48</f>
        <v>2</v>
      </c>
      <c r="C54" s="253" t="s">
        <v>13</v>
      </c>
      <c r="D54" s="252">
        <v>20</v>
      </c>
      <c r="E54" s="253" t="s">
        <v>13</v>
      </c>
      <c r="F54" s="254">
        <f>IF(B54=0,0,F50)</f>
        <v>1</v>
      </c>
      <c r="G54" s="255">
        <f t="shared" si="4"/>
        <v>40</v>
      </c>
      <c r="H54" s="285"/>
    </row>
    <row r="55" spans="1:8" ht="13.5" thickBot="1">
      <c r="A55" s="273" t="s">
        <v>129</v>
      </c>
      <c r="B55" s="274"/>
      <c r="C55" s="274"/>
      <c r="D55" s="275"/>
      <c r="E55" s="274"/>
      <c r="F55" s="276"/>
      <c r="G55" s="277">
        <f>SUM(G49:G54)</f>
        <v>1840</v>
      </c>
      <c r="H55" s="285"/>
    </row>
    <row r="56" spans="1:8" ht="13.5" thickBot="1"/>
    <row r="57" spans="1:8">
      <c r="A57" s="278" t="s">
        <v>133</v>
      </c>
      <c r="B57" s="279"/>
      <c r="C57" s="279"/>
      <c r="D57" s="279"/>
      <c r="E57" s="280"/>
      <c r="F57" s="265">
        <v>0</v>
      </c>
      <c r="G57" s="266">
        <f>SUM(G58:G70)</f>
        <v>0</v>
      </c>
      <c r="H57" s="286" t="s">
        <v>134</v>
      </c>
    </row>
    <row r="58" spans="1:8">
      <c r="A58" s="267" t="s">
        <v>116</v>
      </c>
      <c r="B58" s="268"/>
      <c r="C58" s="268"/>
      <c r="D58" s="268"/>
      <c r="E58" s="269"/>
      <c r="F58" s="268"/>
      <c r="G58" s="270"/>
    </row>
    <row r="59" spans="1:8">
      <c r="A59" s="271" t="s">
        <v>117</v>
      </c>
      <c r="B59" s="252">
        <v>0</v>
      </c>
      <c r="C59" s="253" t="s">
        <v>118</v>
      </c>
      <c r="D59" s="252">
        <v>200</v>
      </c>
      <c r="E59" s="253" t="s">
        <v>13</v>
      </c>
      <c r="F59" s="254">
        <f>IF(B59=0,0,F57)</f>
        <v>0</v>
      </c>
      <c r="G59" s="255">
        <f>ROUND(B59*D59*F59,0)</f>
        <v>0</v>
      </c>
    </row>
    <row r="60" spans="1:8">
      <c r="A60" s="271" t="s">
        <v>119</v>
      </c>
      <c r="B60" s="252">
        <v>0</v>
      </c>
      <c r="C60" s="253" t="s">
        <v>120</v>
      </c>
      <c r="D60" s="252">
        <v>10</v>
      </c>
      <c r="E60" s="253" t="s">
        <v>13</v>
      </c>
      <c r="F60" s="254">
        <f>IF(B60=0,0,F57)</f>
        <v>0</v>
      </c>
      <c r="G60" s="255">
        <f t="shared" ref="G60:G64" si="5">ROUND(B60*D60*F60,0)</f>
        <v>0</v>
      </c>
    </row>
    <row r="61" spans="1:8">
      <c r="A61" s="271" t="s">
        <v>121</v>
      </c>
      <c r="B61" s="252">
        <v>0</v>
      </c>
      <c r="C61" s="253" t="s">
        <v>120</v>
      </c>
      <c r="D61" s="252">
        <v>20</v>
      </c>
      <c r="E61" s="253" t="s">
        <v>13</v>
      </c>
      <c r="F61" s="254">
        <f>IF(B61=0,0,F57)</f>
        <v>0</v>
      </c>
      <c r="G61" s="255">
        <f t="shared" si="5"/>
        <v>0</v>
      </c>
    </row>
    <row r="62" spans="1:8">
      <c r="A62" s="271" t="s">
        <v>122</v>
      </c>
      <c r="B62" s="252">
        <v>0</v>
      </c>
      <c r="C62" s="253" t="s">
        <v>120</v>
      </c>
      <c r="D62" s="252">
        <v>10</v>
      </c>
      <c r="E62" s="256" t="str">
        <f>C62</f>
        <v>participant</v>
      </c>
      <c r="F62" s="254">
        <f>IF(B62=0,0,1)</f>
        <v>0</v>
      </c>
      <c r="G62" s="255">
        <f t="shared" si="5"/>
        <v>0</v>
      </c>
    </row>
    <row r="63" spans="1:8">
      <c r="A63" s="271" t="s">
        <v>123</v>
      </c>
      <c r="B63" s="252">
        <v>0</v>
      </c>
      <c r="C63" s="253" t="s">
        <v>120</v>
      </c>
      <c r="D63" s="252">
        <v>10</v>
      </c>
      <c r="E63" s="253" t="s">
        <v>120</v>
      </c>
      <c r="F63" s="254">
        <f>IF(B63=0,0,1)</f>
        <v>0</v>
      </c>
      <c r="G63" s="255">
        <f t="shared" si="5"/>
        <v>0</v>
      </c>
    </row>
    <row r="64" spans="1:8">
      <c r="A64" s="271" t="s">
        <v>128</v>
      </c>
      <c r="B64" s="252">
        <v>0</v>
      </c>
      <c r="C64" s="253" t="s">
        <v>86</v>
      </c>
      <c r="D64" s="252">
        <v>20</v>
      </c>
      <c r="E64" s="253" t="s">
        <v>13</v>
      </c>
      <c r="F64" s="254">
        <f>IF(B64=0,0,F60)</f>
        <v>0</v>
      </c>
      <c r="G64" s="255">
        <f t="shared" si="5"/>
        <v>0</v>
      </c>
    </row>
    <row r="65" spans="1:7">
      <c r="A65" s="272" t="s">
        <v>124</v>
      </c>
      <c r="B65" s="254"/>
      <c r="C65" s="257"/>
      <c r="D65" s="254"/>
      <c r="E65" s="254"/>
      <c r="F65" s="254"/>
      <c r="G65" s="255"/>
    </row>
    <row r="66" spans="1:7">
      <c r="A66" s="271" t="s">
        <v>125</v>
      </c>
      <c r="B66" s="252">
        <v>0</v>
      </c>
      <c r="C66" s="257"/>
      <c r="D66" s="252">
        <v>0</v>
      </c>
      <c r="E66" s="254"/>
      <c r="F66" s="254">
        <f>IF(B66=0,0,1)</f>
        <v>0</v>
      </c>
      <c r="G66" s="255">
        <f t="shared" ref="G66:G70" si="6">ROUND(B66*D66*F66,0)</f>
        <v>0</v>
      </c>
    </row>
    <row r="67" spans="1:7">
      <c r="A67" s="271" t="s">
        <v>126</v>
      </c>
      <c r="B67" s="252">
        <v>0</v>
      </c>
      <c r="C67" s="253" t="s">
        <v>120</v>
      </c>
      <c r="D67" s="252">
        <v>0</v>
      </c>
      <c r="E67" s="253" t="s">
        <v>17</v>
      </c>
      <c r="F67" s="254">
        <f>IF(B67=0,0,1)</f>
        <v>0</v>
      </c>
      <c r="G67" s="255">
        <f t="shared" si="6"/>
        <v>0</v>
      </c>
    </row>
    <row r="68" spans="1:7">
      <c r="A68" s="271" t="s">
        <v>213</v>
      </c>
      <c r="B68" s="252">
        <v>0</v>
      </c>
      <c r="C68" s="253" t="s">
        <v>120</v>
      </c>
      <c r="D68" s="252">
        <v>0</v>
      </c>
      <c r="E68" s="253" t="s">
        <v>13</v>
      </c>
      <c r="F68" s="254">
        <f>IF(B68=0,0,F57+1)</f>
        <v>0</v>
      </c>
      <c r="G68" s="255">
        <f t="shared" si="6"/>
        <v>0</v>
      </c>
    </row>
    <row r="69" spans="1:7">
      <c r="A69" s="271" t="s">
        <v>127</v>
      </c>
      <c r="B69" s="252">
        <v>0</v>
      </c>
      <c r="C69" s="253" t="s">
        <v>120</v>
      </c>
      <c r="D69" s="252">
        <v>0</v>
      </c>
      <c r="E69" s="253" t="s">
        <v>13</v>
      </c>
      <c r="F69" s="254">
        <f>IF(B69=0,0,F57+1.5)</f>
        <v>0</v>
      </c>
      <c r="G69" s="255">
        <f t="shared" si="6"/>
        <v>0</v>
      </c>
    </row>
    <row r="70" spans="1:7">
      <c r="A70" s="271" t="s">
        <v>128</v>
      </c>
      <c r="B70" s="252">
        <v>0</v>
      </c>
      <c r="C70" s="253" t="s">
        <v>120</v>
      </c>
      <c r="D70" s="252">
        <v>0</v>
      </c>
      <c r="E70" s="253" t="s">
        <v>13</v>
      </c>
      <c r="F70" s="252">
        <v>0</v>
      </c>
      <c r="G70" s="255">
        <f t="shared" si="6"/>
        <v>0</v>
      </c>
    </row>
    <row r="71" spans="1:7" ht="13.5" thickBot="1">
      <c r="A71" s="273" t="s">
        <v>129</v>
      </c>
      <c r="B71" s="274"/>
      <c r="C71" s="274"/>
      <c r="D71" s="275"/>
      <c r="E71" s="274"/>
      <c r="F71" s="276"/>
      <c r="G71" s="277">
        <f>SUM(G58:G70)</f>
        <v>0</v>
      </c>
    </row>
    <row r="72" spans="1:7" ht="13.5" thickBot="1"/>
    <row r="73" spans="1:7">
      <c r="A73" s="278" t="s">
        <v>133</v>
      </c>
      <c r="B73" s="279"/>
      <c r="C73" s="279"/>
      <c r="D73" s="279"/>
      <c r="E73" s="280"/>
      <c r="F73" s="265">
        <v>0</v>
      </c>
      <c r="G73" s="266">
        <f>SUM(G74:G86)</f>
        <v>0</v>
      </c>
    </row>
    <row r="74" spans="1:7">
      <c r="A74" s="267" t="s">
        <v>116</v>
      </c>
      <c r="B74" s="268"/>
      <c r="C74" s="268"/>
      <c r="D74" s="268"/>
      <c r="E74" s="269"/>
      <c r="F74" s="268"/>
      <c r="G74" s="270"/>
    </row>
    <row r="75" spans="1:7">
      <c r="A75" s="271" t="s">
        <v>117</v>
      </c>
      <c r="B75" s="252">
        <v>0</v>
      </c>
      <c r="C75" s="253" t="s">
        <v>118</v>
      </c>
      <c r="D75" s="252">
        <v>200</v>
      </c>
      <c r="E75" s="253" t="s">
        <v>13</v>
      </c>
      <c r="F75" s="254">
        <f>IF(B75=0,0,F73)</f>
        <v>0</v>
      </c>
      <c r="G75" s="255">
        <f>ROUND(B75*D75*F75,0)</f>
        <v>0</v>
      </c>
    </row>
    <row r="76" spans="1:7">
      <c r="A76" s="271" t="s">
        <v>119</v>
      </c>
      <c r="B76" s="252">
        <v>0</v>
      </c>
      <c r="C76" s="253" t="s">
        <v>120</v>
      </c>
      <c r="D76" s="252">
        <v>10</v>
      </c>
      <c r="E76" s="253" t="s">
        <v>13</v>
      </c>
      <c r="F76" s="254">
        <f>IF(B76=0,0,F73)</f>
        <v>0</v>
      </c>
      <c r="G76" s="255">
        <f t="shared" ref="G76:G80" si="7">ROUND(B76*D76*F76,0)</f>
        <v>0</v>
      </c>
    </row>
    <row r="77" spans="1:7">
      <c r="A77" s="271" t="s">
        <v>121</v>
      </c>
      <c r="B77" s="252">
        <v>0</v>
      </c>
      <c r="C77" s="253" t="s">
        <v>120</v>
      </c>
      <c r="D77" s="252">
        <v>20</v>
      </c>
      <c r="E77" s="253" t="s">
        <v>13</v>
      </c>
      <c r="F77" s="254">
        <f>IF(B77=0,0,F73)</f>
        <v>0</v>
      </c>
      <c r="G77" s="255">
        <f t="shared" si="7"/>
        <v>0</v>
      </c>
    </row>
    <row r="78" spans="1:7">
      <c r="A78" s="271" t="s">
        <v>122</v>
      </c>
      <c r="B78" s="252">
        <v>0</v>
      </c>
      <c r="C78" s="253" t="s">
        <v>120</v>
      </c>
      <c r="D78" s="252">
        <v>10</v>
      </c>
      <c r="E78" s="256" t="str">
        <f>C78</f>
        <v>participant</v>
      </c>
      <c r="F78" s="254">
        <f>IF(B78=0,0,1)</f>
        <v>0</v>
      </c>
      <c r="G78" s="255">
        <f t="shared" si="7"/>
        <v>0</v>
      </c>
    </row>
    <row r="79" spans="1:7">
      <c r="A79" s="271" t="s">
        <v>123</v>
      </c>
      <c r="B79" s="252">
        <v>0</v>
      </c>
      <c r="C79" s="253" t="s">
        <v>120</v>
      </c>
      <c r="D79" s="252">
        <v>10</v>
      </c>
      <c r="E79" s="253" t="s">
        <v>120</v>
      </c>
      <c r="F79" s="254">
        <f>IF(B79=0,0,1)</f>
        <v>0</v>
      </c>
      <c r="G79" s="255">
        <f t="shared" si="7"/>
        <v>0</v>
      </c>
    </row>
    <row r="80" spans="1:7">
      <c r="A80" s="271" t="s">
        <v>128</v>
      </c>
      <c r="B80" s="252">
        <v>0</v>
      </c>
      <c r="C80" s="253" t="s">
        <v>86</v>
      </c>
      <c r="D80" s="252">
        <v>20</v>
      </c>
      <c r="E80" s="253" t="s">
        <v>13</v>
      </c>
      <c r="F80" s="254">
        <f>IF(B80=0,0,F76)</f>
        <v>0</v>
      </c>
      <c r="G80" s="255">
        <f t="shared" si="7"/>
        <v>0</v>
      </c>
    </row>
    <row r="81" spans="1:7">
      <c r="A81" s="272" t="s">
        <v>124</v>
      </c>
      <c r="B81" s="254"/>
      <c r="C81" s="257"/>
      <c r="D81" s="254"/>
      <c r="E81" s="254"/>
      <c r="F81" s="254"/>
      <c r="G81" s="255"/>
    </row>
    <row r="82" spans="1:7">
      <c r="A82" s="271" t="s">
        <v>125</v>
      </c>
      <c r="B82" s="252">
        <v>0</v>
      </c>
      <c r="C82" s="257"/>
      <c r="D82" s="252">
        <v>0</v>
      </c>
      <c r="E82" s="254"/>
      <c r="F82" s="254">
        <f>IF(B82=0,0,1)</f>
        <v>0</v>
      </c>
      <c r="G82" s="255">
        <f t="shared" ref="G82:G86" si="8">ROUND(B82*D82*F82,0)</f>
        <v>0</v>
      </c>
    </row>
    <row r="83" spans="1:7">
      <c r="A83" s="271" t="s">
        <v>126</v>
      </c>
      <c r="B83" s="252">
        <v>0</v>
      </c>
      <c r="C83" s="253" t="s">
        <v>120</v>
      </c>
      <c r="D83" s="252">
        <v>0</v>
      </c>
      <c r="E83" s="253" t="s">
        <v>17</v>
      </c>
      <c r="F83" s="254">
        <f>IF(B83=0,0,1)</f>
        <v>0</v>
      </c>
      <c r="G83" s="255">
        <f t="shared" si="8"/>
        <v>0</v>
      </c>
    </row>
    <row r="84" spans="1:7">
      <c r="A84" s="271" t="s">
        <v>213</v>
      </c>
      <c r="B84" s="252">
        <v>0</v>
      </c>
      <c r="C84" s="253" t="s">
        <v>120</v>
      </c>
      <c r="D84" s="252">
        <v>0</v>
      </c>
      <c r="E84" s="253" t="s">
        <v>13</v>
      </c>
      <c r="F84" s="254">
        <f>IF(B84=0,0,F73+1)</f>
        <v>0</v>
      </c>
      <c r="G84" s="255">
        <f t="shared" si="8"/>
        <v>0</v>
      </c>
    </row>
    <row r="85" spans="1:7">
      <c r="A85" s="271" t="s">
        <v>127</v>
      </c>
      <c r="B85" s="252">
        <v>0</v>
      </c>
      <c r="C85" s="253" t="s">
        <v>120</v>
      </c>
      <c r="D85" s="252">
        <v>0</v>
      </c>
      <c r="E85" s="253" t="s">
        <v>13</v>
      </c>
      <c r="F85" s="254">
        <f>IF(B85=0,0,F73+1.5)</f>
        <v>0</v>
      </c>
      <c r="G85" s="255">
        <f t="shared" si="8"/>
        <v>0</v>
      </c>
    </row>
    <row r="86" spans="1:7">
      <c r="A86" s="271" t="s">
        <v>128</v>
      </c>
      <c r="B86" s="252">
        <v>0</v>
      </c>
      <c r="C86" s="253" t="s">
        <v>120</v>
      </c>
      <c r="D86" s="252">
        <v>0</v>
      </c>
      <c r="E86" s="253" t="s">
        <v>13</v>
      </c>
      <c r="F86" s="252">
        <v>0</v>
      </c>
      <c r="G86" s="255">
        <f t="shared" si="8"/>
        <v>0</v>
      </c>
    </row>
    <row r="87" spans="1:7" ht="13.5" thickBot="1">
      <c r="A87" s="273" t="s">
        <v>129</v>
      </c>
      <c r="B87" s="274"/>
      <c r="C87" s="274"/>
      <c r="D87" s="275"/>
      <c r="E87" s="274"/>
      <c r="F87" s="276"/>
      <c r="G87" s="277">
        <f>SUM(G74:G86)</f>
        <v>0</v>
      </c>
    </row>
    <row r="88" spans="1:7" ht="13.5" thickBot="1"/>
    <row r="89" spans="1:7">
      <c r="A89" s="278" t="s">
        <v>133</v>
      </c>
      <c r="B89" s="279"/>
      <c r="C89" s="279"/>
      <c r="D89" s="279"/>
      <c r="E89" s="280"/>
      <c r="F89" s="265">
        <v>0</v>
      </c>
      <c r="G89" s="266">
        <f>SUM(G90:G102)</f>
        <v>0</v>
      </c>
    </row>
    <row r="90" spans="1:7">
      <c r="A90" s="267" t="s">
        <v>116</v>
      </c>
      <c r="B90" s="268"/>
      <c r="C90" s="268"/>
      <c r="D90" s="268"/>
      <c r="E90" s="269"/>
      <c r="F90" s="268"/>
      <c r="G90" s="270"/>
    </row>
    <row r="91" spans="1:7">
      <c r="A91" s="271" t="s">
        <v>117</v>
      </c>
      <c r="B91" s="252">
        <v>0</v>
      </c>
      <c r="C91" s="253" t="s">
        <v>118</v>
      </c>
      <c r="D91" s="252">
        <v>200</v>
      </c>
      <c r="E91" s="253" t="s">
        <v>13</v>
      </c>
      <c r="F91" s="254">
        <f>IF(B91=0,0,F89)</f>
        <v>0</v>
      </c>
      <c r="G91" s="255">
        <f>ROUND(B91*D91*F91,0)</f>
        <v>0</v>
      </c>
    </row>
    <row r="92" spans="1:7">
      <c r="A92" s="271" t="s">
        <v>119</v>
      </c>
      <c r="B92" s="252">
        <v>0</v>
      </c>
      <c r="C92" s="253" t="s">
        <v>120</v>
      </c>
      <c r="D92" s="252">
        <v>10</v>
      </c>
      <c r="E92" s="253" t="s">
        <v>13</v>
      </c>
      <c r="F92" s="254">
        <f>IF(B92=0,0,F89)</f>
        <v>0</v>
      </c>
      <c r="G92" s="255">
        <f t="shared" ref="G92:G96" si="9">ROUND(B92*D92*F92,0)</f>
        <v>0</v>
      </c>
    </row>
    <row r="93" spans="1:7">
      <c r="A93" s="271" t="s">
        <v>121</v>
      </c>
      <c r="B93" s="252">
        <v>0</v>
      </c>
      <c r="C93" s="253" t="s">
        <v>120</v>
      </c>
      <c r="D93" s="252">
        <v>20</v>
      </c>
      <c r="E93" s="253" t="s">
        <v>13</v>
      </c>
      <c r="F93" s="254">
        <f>IF(B93=0,0,F89)</f>
        <v>0</v>
      </c>
      <c r="G93" s="255">
        <f t="shared" si="9"/>
        <v>0</v>
      </c>
    </row>
    <row r="94" spans="1:7">
      <c r="A94" s="271" t="s">
        <v>122</v>
      </c>
      <c r="B94" s="252">
        <v>0</v>
      </c>
      <c r="C94" s="253" t="s">
        <v>120</v>
      </c>
      <c r="D94" s="252">
        <v>10</v>
      </c>
      <c r="E94" s="256" t="str">
        <f>C94</f>
        <v>participant</v>
      </c>
      <c r="F94" s="254">
        <f>IF(B94=0,0,1)</f>
        <v>0</v>
      </c>
      <c r="G94" s="255">
        <f t="shared" si="9"/>
        <v>0</v>
      </c>
    </row>
    <row r="95" spans="1:7">
      <c r="A95" s="271" t="s">
        <v>123</v>
      </c>
      <c r="B95" s="252">
        <v>0</v>
      </c>
      <c r="C95" s="253" t="s">
        <v>120</v>
      </c>
      <c r="D95" s="252">
        <v>10</v>
      </c>
      <c r="E95" s="253" t="s">
        <v>120</v>
      </c>
      <c r="F95" s="254">
        <f>IF(B95=0,0,1)</f>
        <v>0</v>
      </c>
      <c r="G95" s="255">
        <f t="shared" si="9"/>
        <v>0</v>
      </c>
    </row>
    <row r="96" spans="1:7">
      <c r="A96" s="271" t="s">
        <v>128</v>
      </c>
      <c r="B96" s="252">
        <v>0</v>
      </c>
      <c r="C96" s="253" t="s">
        <v>86</v>
      </c>
      <c r="D96" s="252">
        <v>20</v>
      </c>
      <c r="E96" s="253" t="s">
        <v>13</v>
      </c>
      <c r="F96" s="254">
        <f>IF(B96=0,0,F92)</f>
        <v>0</v>
      </c>
      <c r="G96" s="255">
        <f t="shared" si="9"/>
        <v>0</v>
      </c>
    </row>
    <row r="97" spans="1:7">
      <c r="A97" s="272" t="s">
        <v>124</v>
      </c>
      <c r="B97" s="254"/>
      <c r="C97" s="257"/>
      <c r="D97" s="254"/>
      <c r="E97" s="254"/>
      <c r="F97" s="254"/>
      <c r="G97" s="255"/>
    </row>
    <row r="98" spans="1:7">
      <c r="A98" s="271" t="s">
        <v>125</v>
      </c>
      <c r="B98" s="252">
        <v>0</v>
      </c>
      <c r="C98" s="257"/>
      <c r="D98" s="252">
        <v>0</v>
      </c>
      <c r="E98" s="254"/>
      <c r="F98" s="254">
        <f>IF(B98=0,0,1)</f>
        <v>0</v>
      </c>
      <c r="G98" s="255">
        <f t="shared" ref="G98:G102" si="10">ROUND(B98*D98*F98,0)</f>
        <v>0</v>
      </c>
    </row>
    <row r="99" spans="1:7">
      <c r="A99" s="271" t="s">
        <v>126</v>
      </c>
      <c r="B99" s="252">
        <v>0</v>
      </c>
      <c r="C99" s="253" t="s">
        <v>120</v>
      </c>
      <c r="D99" s="252">
        <v>0</v>
      </c>
      <c r="E99" s="253" t="s">
        <v>17</v>
      </c>
      <c r="F99" s="254">
        <f>IF(B99=0,0,1)</f>
        <v>0</v>
      </c>
      <c r="G99" s="255">
        <f t="shared" si="10"/>
        <v>0</v>
      </c>
    </row>
    <row r="100" spans="1:7">
      <c r="A100" s="271" t="s">
        <v>213</v>
      </c>
      <c r="B100" s="252">
        <v>0</v>
      </c>
      <c r="C100" s="253" t="s">
        <v>120</v>
      </c>
      <c r="D100" s="252">
        <v>0</v>
      </c>
      <c r="E100" s="253" t="s">
        <v>13</v>
      </c>
      <c r="F100" s="254">
        <f>IF(B100=0,0,F89+1)</f>
        <v>0</v>
      </c>
      <c r="G100" s="255">
        <f t="shared" si="10"/>
        <v>0</v>
      </c>
    </row>
    <row r="101" spans="1:7">
      <c r="A101" s="271" t="s">
        <v>127</v>
      </c>
      <c r="B101" s="252">
        <v>0</v>
      </c>
      <c r="C101" s="253" t="s">
        <v>120</v>
      </c>
      <c r="D101" s="252">
        <v>0</v>
      </c>
      <c r="E101" s="253" t="s">
        <v>13</v>
      </c>
      <c r="F101" s="254">
        <f>IF(B101=0,0,F89+1.5)</f>
        <v>0</v>
      </c>
      <c r="G101" s="255">
        <f t="shared" si="10"/>
        <v>0</v>
      </c>
    </row>
    <row r="102" spans="1:7">
      <c r="A102" s="271" t="s">
        <v>128</v>
      </c>
      <c r="B102" s="252">
        <v>0</v>
      </c>
      <c r="C102" s="253" t="s">
        <v>120</v>
      </c>
      <c r="D102" s="252">
        <v>0</v>
      </c>
      <c r="E102" s="253" t="s">
        <v>13</v>
      </c>
      <c r="F102" s="252">
        <v>0</v>
      </c>
      <c r="G102" s="255">
        <f t="shared" si="10"/>
        <v>0</v>
      </c>
    </row>
    <row r="103" spans="1:7" ht="13.5" thickBot="1">
      <c r="A103" s="273" t="s">
        <v>129</v>
      </c>
      <c r="B103" s="274"/>
      <c r="C103" s="274"/>
      <c r="D103" s="275"/>
      <c r="E103" s="274"/>
      <c r="F103" s="276"/>
      <c r="G103" s="277">
        <f>SUM(G90:G102)</f>
        <v>0</v>
      </c>
    </row>
    <row r="104" spans="1:7" ht="13.5" thickBot="1"/>
    <row r="105" spans="1:7">
      <c r="A105" s="278" t="s">
        <v>133</v>
      </c>
      <c r="B105" s="279"/>
      <c r="C105" s="279"/>
      <c r="D105" s="279"/>
      <c r="E105" s="280"/>
      <c r="F105" s="265">
        <v>0</v>
      </c>
      <c r="G105" s="266">
        <f>SUM(G106:G118)</f>
        <v>0</v>
      </c>
    </row>
    <row r="106" spans="1:7">
      <c r="A106" s="267" t="s">
        <v>116</v>
      </c>
      <c r="B106" s="268"/>
      <c r="C106" s="268"/>
      <c r="D106" s="268"/>
      <c r="E106" s="269"/>
      <c r="F106" s="268"/>
      <c r="G106" s="270"/>
    </row>
    <row r="107" spans="1:7">
      <c r="A107" s="271" t="s">
        <v>117</v>
      </c>
      <c r="B107" s="252">
        <v>0</v>
      </c>
      <c r="C107" s="253" t="s">
        <v>118</v>
      </c>
      <c r="D107" s="252">
        <v>200</v>
      </c>
      <c r="E107" s="253" t="s">
        <v>13</v>
      </c>
      <c r="F107" s="254">
        <f>IF(B107=0,0,F105)</f>
        <v>0</v>
      </c>
      <c r="G107" s="255">
        <f>ROUND(B107*D107*F107,0)</f>
        <v>0</v>
      </c>
    </row>
    <row r="108" spans="1:7">
      <c r="A108" s="271" t="s">
        <v>119</v>
      </c>
      <c r="B108" s="252">
        <v>0</v>
      </c>
      <c r="C108" s="253" t="s">
        <v>120</v>
      </c>
      <c r="D108" s="252">
        <v>10</v>
      </c>
      <c r="E108" s="253" t="s">
        <v>13</v>
      </c>
      <c r="F108" s="254">
        <f>IF(B108=0,0,F105)</f>
        <v>0</v>
      </c>
      <c r="G108" s="255">
        <f t="shared" ref="G108:G112" si="11">ROUND(B108*D108*F108,0)</f>
        <v>0</v>
      </c>
    </row>
    <row r="109" spans="1:7">
      <c r="A109" s="271" t="s">
        <v>121</v>
      </c>
      <c r="B109" s="252">
        <v>0</v>
      </c>
      <c r="C109" s="253" t="s">
        <v>120</v>
      </c>
      <c r="D109" s="252">
        <v>20</v>
      </c>
      <c r="E109" s="253" t="s">
        <v>13</v>
      </c>
      <c r="F109" s="254">
        <f>IF(B109=0,0,F105)</f>
        <v>0</v>
      </c>
      <c r="G109" s="255">
        <f t="shared" si="11"/>
        <v>0</v>
      </c>
    </row>
    <row r="110" spans="1:7">
      <c r="A110" s="271" t="s">
        <v>122</v>
      </c>
      <c r="B110" s="252">
        <v>0</v>
      </c>
      <c r="C110" s="253" t="s">
        <v>120</v>
      </c>
      <c r="D110" s="252">
        <v>10</v>
      </c>
      <c r="E110" s="256" t="str">
        <f>C110</f>
        <v>participant</v>
      </c>
      <c r="F110" s="254">
        <f>IF(B110=0,0,1)</f>
        <v>0</v>
      </c>
      <c r="G110" s="255">
        <f t="shared" si="11"/>
        <v>0</v>
      </c>
    </row>
    <row r="111" spans="1:7">
      <c r="A111" s="271" t="s">
        <v>123</v>
      </c>
      <c r="B111" s="252">
        <v>0</v>
      </c>
      <c r="C111" s="253" t="s">
        <v>120</v>
      </c>
      <c r="D111" s="252">
        <v>10</v>
      </c>
      <c r="E111" s="253" t="s">
        <v>120</v>
      </c>
      <c r="F111" s="254">
        <f>IF(B111=0,0,1)</f>
        <v>0</v>
      </c>
      <c r="G111" s="255">
        <f t="shared" si="11"/>
        <v>0</v>
      </c>
    </row>
    <row r="112" spans="1:7">
      <c r="A112" s="271" t="s">
        <v>128</v>
      </c>
      <c r="B112" s="252">
        <v>0</v>
      </c>
      <c r="C112" s="253" t="s">
        <v>86</v>
      </c>
      <c r="D112" s="252">
        <v>20</v>
      </c>
      <c r="E112" s="253" t="s">
        <v>13</v>
      </c>
      <c r="F112" s="254">
        <f>IF(B112=0,0,F108)</f>
        <v>0</v>
      </c>
      <c r="G112" s="255">
        <f t="shared" si="11"/>
        <v>0</v>
      </c>
    </row>
    <row r="113" spans="1:7">
      <c r="A113" s="272" t="s">
        <v>124</v>
      </c>
      <c r="B113" s="254"/>
      <c r="C113" s="257"/>
      <c r="D113" s="254"/>
      <c r="E113" s="254"/>
      <c r="F113" s="254"/>
      <c r="G113" s="255"/>
    </row>
    <row r="114" spans="1:7">
      <c r="A114" s="271" t="s">
        <v>125</v>
      </c>
      <c r="B114" s="252">
        <v>0</v>
      </c>
      <c r="C114" s="257"/>
      <c r="D114" s="252">
        <v>0</v>
      </c>
      <c r="E114" s="254"/>
      <c r="F114" s="254">
        <f>IF(B114=0,0,1)</f>
        <v>0</v>
      </c>
      <c r="G114" s="255">
        <f t="shared" ref="G114:G118" si="12">ROUND(B114*D114*F114,0)</f>
        <v>0</v>
      </c>
    </row>
    <row r="115" spans="1:7">
      <c r="A115" s="271" t="s">
        <v>126</v>
      </c>
      <c r="B115" s="252">
        <v>0</v>
      </c>
      <c r="C115" s="253" t="s">
        <v>120</v>
      </c>
      <c r="D115" s="252">
        <v>0</v>
      </c>
      <c r="E115" s="253" t="s">
        <v>17</v>
      </c>
      <c r="F115" s="254">
        <f>IF(B115=0,0,1)</f>
        <v>0</v>
      </c>
      <c r="G115" s="255">
        <f t="shared" si="12"/>
        <v>0</v>
      </c>
    </row>
    <row r="116" spans="1:7">
      <c r="A116" s="271" t="s">
        <v>213</v>
      </c>
      <c r="B116" s="252">
        <v>0</v>
      </c>
      <c r="C116" s="253" t="s">
        <v>120</v>
      </c>
      <c r="D116" s="252">
        <v>0</v>
      </c>
      <c r="E116" s="253" t="s">
        <v>13</v>
      </c>
      <c r="F116" s="254">
        <f>IF(B116=0,0,F105+1)</f>
        <v>0</v>
      </c>
      <c r="G116" s="255">
        <f t="shared" si="12"/>
        <v>0</v>
      </c>
    </row>
    <row r="117" spans="1:7">
      <c r="A117" s="271" t="s">
        <v>127</v>
      </c>
      <c r="B117" s="252">
        <v>0</v>
      </c>
      <c r="C117" s="253" t="s">
        <v>120</v>
      </c>
      <c r="D117" s="252">
        <v>0</v>
      </c>
      <c r="E117" s="253" t="s">
        <v>13</v>
      </c>
      <c r="F117" s="254">
        <f>IF(B117=0,0,F105+1.5)</f>
        <v>0</v>
      </c>
      <c r="G117" s="255">
        <f t="shared" si="12"/>
        <v>0</v>
      </c>
    </row>
    <row r="118" spans="1:7">
      <c r="A118" s="271" t="s">
        <v>128</v>
      </c>
      <c r="B118" s="252">
        <v>0</v>
      </c>
      <c r="C118" s="253" t="s">
        <v>120</v>
      </c>
      <c r="D118" s="252">
        <v>0</v>
      </c>
      <c r="E118" s="253" t="s">
        <v>13</v>
      </c>
      <c r="F118" s="252">
        <v>0</v>
      </c>
      <c r="G118" s="255">
        <f t="shared" si="12"/>
        <v>0</v>
      </c>
    </row>
    <row r="119" spans="1:7" ht="13.5" thickBot="1">
      <c r="A119" s="273" t="s">
        <v>129</v>
      </c>
      <c r="B119" s="274"/>
      <c r="C119" s="274"/>
      <c r="D119" s="275"/>
      <c r="E119" s="274"/>
      <c r="F119" s="276"/>
      <c r="G119" s="277">
        <f>SUM(G106:G118)</f>
        <v>0</v>
      </c>
    </row>
    <row r="120" spans="1:7" ht="13.5" thickBot="1"/>
    <row r="121" spans="1:7">
      <c r="A121" s="278" t="s">
        <v>133</v>
      </c>
      <c r="B121" s="279"/>
      <c r="C121" s="279"/>
      <c r="D121" s="279"/>
      <c r="E121" s="280"/>
      <c r="F121" s="265">
        <v>0</v>
      </c>
      <c r="G121" s="266">
        <f>SUM(G122:G134)</f>
        <v>0</v>
      </c>
    </row>
    <row r="122" spans="1:7">
      <c r="A122" s="267" t="s">
        <v>116</v>
      </c>
      <c r="B122" s="268"/>
      <c r="C122" s="268"/>
      <c r="D122" s="268"/>
      <c r="E122" s="269"/>
      <c r="F122" s="268"/>
      <c r="G122" s="270"/>
    </row>
    <row r="123" spans="1:7">
      <c r="A123" s="271" t="s">
        <v>117</v>
      </c>
      <c r="B123" s="252">
        <v>0</v>
      </c>
      <c r="C123" s="253" t="s">
        <v>118</v>
      </c>
      <c r="D123" s="252">
        <v>200</v>
      </c>
      <c r="E123" s="253" t="s">
        <v>13</v>
      </c>
      <c r="F123" s="254">
        <f>IF(B123=0,0,F121)</f>
        <v>0</v>
      </c>
      <c r="G123" s="255">
        <f>ROUND(B123*D123*F123,0)</f>
        <v>0</v>
      </c>
    </row>
    <row r="124" spans="1:7">
      <c r="A124" s="271" t="s">
        <v>119</v>
      </c>
      <c r="B124" s="252">
        <v>0</v>
      </c>
      <c r="C124" s="253" t="s">
        <v>120</v>
      </c>
      <c r="D124" s="252">
        <v>10</v>
      </c>
      <c r="E124" s="253" t="s">
        <v>13</v>
      </c>
      <c r="F124" s="254">
        <f>IF(B124=0,0,F121)</f>
        <v>0</v>
      </c>
      <c r="G124" s="255">
        <f t="shared" ref="G124:G128" si="13">ROUND(B124*D124*F124,0)</f>
        <v>0</v>
      </c>
    </row>
    <row r="125" spans="1:7">
      <c r="A125" s="271" t="s">
        <v>121</v>
      </c>
      <c r="B125" s="252">
        <v>0</v>
      </c>
      <c r="C125" s="253" t="s">
        <v>120</v>
      </c>
      <c r="D125" s="252">
        <v>20</v>
      </c>
      <c r="E125" s="253" t="s">
        <v>13</v>
      </c>
      <c r="F125" s="254">
        <f>IF(B125=0,0,F121)</f>
        <v>0</v>
      </c>
      <c r="G125" s="255">
        <f t="shared" si="13"/>
        <v>0</v>
      </c>
    </row>
    <row r="126" spans="1:7">
      <c r="A126" s="271" t="s">
        <v>122</v>
      </c>
      <c r="B126" s="252">
        <v>0</v>
      </c>
      <c r="C126" s="253" t="s">
        <v>120</v>
      </c>
      <c r="D126" s="252">
        <v>10</v>
      </c>
      <c r="E126" s="256" t="str">
        <f>C126</f>
        <v>participant</v>
      </c>
      <c r="F126" s="254">
        <f>IF(B126=0,0,1)</f>
        <v>0</v>
      </c>
      <c r="G126" s="255">
        <f t="shared" si="13"/>
        <v>0</v>
      </c>
    </row>
    <row r="127" spans="1:7">
      <c r="A127" s="271" t="s">
        <v>123</v>
      </c>
      <c r="B127" s="252">
        <v>0</v>
      </c>
      <c r="C127" s="253" t="s">
        <v>120</v>
      </c>
      <c r="D127" s="252">
        <v>10</v>
      </c>
      <c r="E127" s="253" t="s">
        <v>120</v>
      </c>
      <c r="F127" s="254">
        <f>IF(B127=0,0,1)</f>
        <v>0</v>
      </c>
      <c r="G127" s="255">
        <f t="shared" si="13"/>
        <v>0</v>
      </c>
    </row>
    <row r="128" spans="1:7">
      <c r="A128" s="271" t="s">
        <v>128</v>
      </c>
      <c r="B128" s="252">
        <v>0</v>
      </c>
      <c r="C128" s="253" t="s">
        <v>86</v>
      </c>
      <c r="D128" s="252">
        <v>20</v>
      </c>
      <c r="E128" s="253" t="s">
        <v>13</v>
      </c>
      <c r="F128" s="254">
        <f>IF(B128=0,0,F124)</f>
        <v>0</v>
      </c>
      <c r="G128" s="255">
        <f t="shared" si="13"/>
        <v>0</v>
      </c>
    </row>
    <row r="129" spans="1:7">
      <c r="A129" s="272" t="s">
        <v>124</v>
      </c>
      <c r="B129" s="254"/>
      <c r="C129" s="257"/>
      <c r="D129" s="254"/>
      <c r="E129" s="254"/>
      <c r="F129" s="254"/>
      <c r="G129" s="255"/>
    </row>
    <row r="130" spans="1:7">
      <c r="A130" s="271" t="s">
        <v>125</v>
      </c>
      <c r="B130" s="252">
        <v>0</v>
      </c>
      <c r="C130" s="257"/>
      <c r="D130" s="252">
        <v>0</v>
      </c>
      <c r="E130" s="254"/>
      <c r="F130" s="254">
        <f>IF(B130=0,0,1)</f>
        <v>0</v>
      </c>
      <c r="G130" s="255">
        <f t="shared" ref="G130:G134" si="14">ROUND(B130*D130*F130,0)</f>
        <v>0</v>
      </c>
    </row>
    <row r="131" spans="1:7">
      <c r="A131" s="271" t="s">
        <v>126</v>
      </c>
      <c r="B131" s="252">
        <v>0</v>
      </c>
      <c r="C131" s="253" t="s">
        <v>120</v>
      </c>
      <c r="D131" s="252">
        <v>0</v>
      </c>
      <c r="E131" s="253" t="s">
        <v>17</v>
      </c>
      <c r="F131" s="254">
        <f>IF(B131=0,0,1)</f>
        <v>0</v>
      </c>
      <c r="G131" s="255">
        <f t="shared" si="14"/>
        <v>0</v>
      </c>
    </row>
    <row r="132" spans="1:7">
      <c r="A132" s="271" t="s">
        <v>213</v>
      </c>
      <c r="B132" s="252">
        <v>0</v>
      </c>
      <c r="C132" s="253" t="s">
        <v>120</v>
      </c>
      <c r="D132" s="252">
        <v>0</v>
      </c>
      <c r="E132" s="253" t="s">
        <v>13</v>
      </c>
      <c r="F132" s="254">
        <f>IF(B132=0,0,F121+1)</f>
        <v>0</v>
      </c>
      <c r="G132" s="255">
        <f t="shared" si="14"/>
        <v>0</v>
      </c>
    </row>
    <row r="133" spans="1:7">
      <c r="A133" s="271" t="s">
        <v>127</v>
      </c>
      <c r="B133" s="252">
        <v>0</v>
      </c>
      <c r="C133" s="253" t="s">
        <v>120</v>
      </c>
      <c r="D133" s="252">
        <v>0</v>
      </c>
      <c r="E133" s="253" t="s">
        <v>13</v>
      </c>
      <c r="F133" s="254">
        <f>IF(B133=0,0,F121+1.5)</f>
        <v>0</v>
      </c>
      <c r="G133" s="255">
        <f t="shared" si="14"/>
        <v>0</v>
      </c>
    </row>
    <row r="134" spans="1:7">
      <c r="A134" s="271" t="s">
        <v>128</v>
      </c>
      <c r="B134" s="252">
        <v>0</v>
      </c>
      <c r="C134" s="253" t="s">
        <v>120</v>
      </c>
      <c r="D134" s="252">
        <v>0</v>
      </c>
      <c r="E134" s="253" t="s">
        <v>13</v>
      </c>
      <c r="F134" s="252">
        <v>0</v>
      </c>
      <c r="G134" s="255">
        <f t="shared" si="14"/>
        <v>0</v>
      </c>
    </row>
    <row r="135" spans="1:7" ht="13.5" thickBot="1">
      <c r="A135" s="273" t="s">
        <v>129</v>
      </c>
      <c r="B135" s="274"/>
      <c r="C135" s="274"/>
      <c r="D135" s="275"/>
      <c r="E135" s="274"/>
      <c r="F135" s="276"/>
      <c r="G135" s="277">
        <f>SUM(G122:G134)</f>
        <v>0</v>
      </c>
    </row>
    <row r="136" spans="1:7" ht="13.5" thickBot="1"/>
    <row r="137" spans="1:7">
      <c r="A137" s="278" t="s">
        <v>133</v>
      </c>
      <c r="B137" s="279"/>
      <c r="C137" s="279"/>
      <c r="D137" s="279"/>
      <c r="E137" s="280"/>
      <c r="F137" s="265">
        <v>0</v>
      </c>
      <c r="G137" s="266">
        <f>SUM(G138:G150)</f>
        <v>0</v>
      </c>
    </row>
    <row r="138" spans="1:7">
      <c r="A138" s="267" t="s">
        <v>116</v>
      </c>
      <c r="B138" s="268"/>
      <c r="C138" s="268"/>
      <c r="D138" s="268"/>
      <c r="E138" s="269"/>
      <c r="F138" s="268"/>
      <c r="G138" s="270"/>
    </row>
    <row r="139" spans="1:7">
      <c r="A139" s="271" t="s">
        <v>117</v>
      </c>
      <c r="B139" s="252">
        <v>0</v>
      </c>
      <c r="C139" s="253" t="s">
        <v>118</v>
      </c>
      <c r="D139" s="252">
        <v>200</v>
      </c>
      <c r="E139" s="253" t="s">
        <v>13</v>
      </c>
      <c r="F139" s="254">
        <f>IF(B139=0,0,F137)</f>
        <v>0</v>
      </c>
      <c r="G139" s="255">
        <f>ROUND(B139*D139*F139,0)</f>
        <v>0</v>
      </c>
    </row>
    <row r="140" spans="1:7">
      <c r="A140" s="271" t="s">
        <v>119</v>
      </c>
      <c r="B140" s="252">
        <v>0</v>
      </c>
      <c r="C140" s="253" t="s">
        <v>120</v>
      </c>
      <c r="D140" s="252">
        <v>10</v>
      </c>
      <c r="E140" s="253" t="s">
        <v>13</v>
      </c>
      <c r="F140" s="254">
        <f>IF(B140=0,0,F137)</f>
        <v>0</v>
      </c>
      <c r="G140" s="255">
        <f t="shared" ref="G140:G144" si="15">ROUND(B140*D140*F140,0)</f>
        <v>0</v>
      </c>
    </row>
    <row r="141" spans="1:7">
      <c r="A141" s="271" t="s">
        <v>121</v>
      </c>
      <c r="B141" s="252">
        <v>0</v>
      </c>
      <c r="C141" s="253" t="s">
        <v>120</v>
      </c>
      <c r="D141" s="252">
        <v>20</v>
      </c>
      <c r="E141" s="253" t="s">
        <v>13</v>
      </c>
      <c r="F141" s="254">
        <f>IF(B141=0,0,F137)</f>
        <v>0</v>
      </c>
      <c r="G141" s="255">
        <f t="shared" si="15"/>
        <v>0</v>
      </c>
    </row>
    <row r="142" spans="1:7">
      <c r="A142" s="271" t="s">
        <v>122</v>
      </c>
      <c r="B142" s="252">
        <v>0</v>
      </c>
      <c r="C142" s="253" t="s">
        <v>120</v>
      </c>
      <c r="D142" s="252">
        <v>10</v>
      </c>
      <c r="E142" s="256" t="str">
        <f>C142</f>
        <v>participant</v>
      </c>
      <c r="F142" s="254">
        <f>IF(B142=0,0,1)</f>
        <v>0</v>
      </c>
      <c r="G142" s="255">
        <f t="shared" si="15"/>
        <v>0</v>
      </c>
    </row>
    <row r="143" spans="1:7">
      <c r="A143" s="271" t="s">
        <v>123</v>
      </c>
      <c r="B143" s="252">
        <v>0</v>
      </c>
      <c r="C143" s="253" t="s">
        <v>120</v>
      </c>
      <c r="D143" s="252">
        <v>10</v>
      </c>
      <c r="E143" s="253" t="s">
        <v>120</v>
      </c>
      <c r="F143" s="254">
        <f>IF(B143=0,0,1)</f>
        <v>0</v>
      </c>
      <c r="G143" s="255">
        <f t="shared" si="15"/>
        <v>0</v>
      </c>
    </row>
    <row r="144" spans="1:7">
      <c r="A144" s="271" t="s">
        <v>128</v>
      </c>
      <c r="B144" s="252">
        <v>0</v>
      </c>
      <c r="C144" s="253" t="s">
        <v>86</v>
      </c>
      <c r="D144" s="252">
        <v>20</v>
      </c>
      <c r="E144" s="253" t="s">
        <v>13</v>
      </c>
      <c r="F144" s="254">
        <f>IF(B144=0,0,F140)</f>
        <v>0</v>
      </c>
      <c r="G144" s="255">
        <f t="shared" si="15"/>
        <v>0</v>
      </c>
    </row>
    <row r="145" spans="1:7">
      <c r="A145" s="272" t="s">
        <v>124</v>
      </c>
      <c r="B145" s="254"/>
      <c r="C145" s="257"/>
      <c r="D145" s="254"/>
      <c r="E145" s="254"/>
      <c r="F145" s="254"/>
      <c r="G145" s="255"/>
    </row>
    <row r="146" spans="1:7">
      <c r="A146" s="271" t="s">
        <v>125</v>
      </c>
      <c r="B146" s="252">
        <v>0</v>
      </c>
      <c r="C146" s="257"/>
      <c r="D146" s="252">
        <v>0</v>
      </c>
      <c r="E146" s="254"/>
      <c r="F146" s="254">
        <f>IF(B146=0,0,1)</f>
        <v>0</v>
      </c>
      <c r="G146" s="255">
        <f t="shared" ref="G146:G150" si="16">ROUND(B146*D146*F146,0)</f>
        <v>0</v>
      </c>
    </row>
    <row r="147" spans="1:7">
      <c r="A147" s="271" t="s">
        <v>126</v>
      </c>
      <c r="B147" s="252">
        <v>0</v>
      </c>
      <c r="C147" s="253" t="s">
        <v>120</v>
      </c>
      <c r="D147" s="252">
        <v>0</v>
      </c>
      <c r="E147" s="253" t="s">
        <v>17</v>
      </c>
      <c r="F147" s="254">
        <f>IF(B147=0,0,1)</f>
        <v>0</v>
      </c>
      <c r="G147" s="255">
        <f t="shared" si="16"/>
        <v>0</v>
      </c>
    </row>
    <row r="148" spans="1:7">
      <c r="A148" s="271" t="s">
        <v>213</v>
      </c>
      <c r="B148" s="252">
        <v>0</v>
      </c>
      <c r="C148" s="253" t="s">
        <v>120</v>
      </c>
      <c r="D148" s="252">
        <v>0</v>
      </c>
      <c r="E148" s="253" t="s">
        <v>13</v>
      </c>
      <c r="F148" s="254">
        <f>IF(B148=0,0,F137+1)</f>
        <v>0</v>
      </c>
      <c r="G148" s="255">
        <f t="shared" si="16"/>
        <v>0</v>
      </c>
    </row>
    <row r="149" spans="1:7">
      <c r="A149" s="271" t="s">
        <v>127</v>
      </c>
      <c r="B149" s="252">
        <v>0</v>
      </c>
      <c r="C149" s="253" t="s">
        <v>120</v>
      </c>
      <c r="D149" s="252">
        <v>0</v>
      </c>
      <c r="E149" s="253" t="s">
        <v>13</v>
      </c>
      <c r="F149" s="254">
        <f>IF(B149=0,0,F137+1.5)</f>
        <v>0</v>
      </c>
      <c r="G149" s="255">
        <f t="shared" si="16"/>
        <v>0</v>
      </c>
    </row>
    <row r="150" spans="1:7">
      <c r="A150" s="271" t="s">
        <v>128</v>
      </c>
      <c r="B150" s="252">
        <v>0</v>
      </c>
      <c r="C150" s="253" t="s">
        <v>120</v>
      </c>
      <c r="D150" s="252">
        <v>0</v>
      </c>
      <c r="E150" s="253" t="s">
        <v>13</v>
      </c>
      <c r="F150" s="252">
        <v>0</v>
      </c>
      <c r="G150" s="255">
        <f t="shared" si="16"/>
        <v>0</v>
      </c>
    </row>
    <row r="151" spans="1:7" ht="13.5" thickBot="1">
      <c r="A151" s="273" t="s">
        <v>129</v>
      </c>
      <c r="B151" s="274"/>
      <c r="C151" s="274"/>
      <c r="D151" s="275"/>
      <c r="E151" s="274"/>
      <c r="F151" s="276"/>
      <c r="G151" s="277">
        <f>SUM(G138:G150)</f>
        <v>0</v>
      </c>
    </row>
    <row r="152" spans="1:7" ht="13.5" thickBot="1"/>
    <row r="153" spans="1:7">
      <c r="A153" s="278" t="s">
        <v>133</v>
      </c>
      <c r="B153" s="279"/>
      <c r="C153" s="279"/>
      <c r="D153" s="279"/>
      <c r="E153" s="280"/>
      <c r="F153" s="265">
        <v>0</v>
      </c>
      <c r="G153" s="266">
        <f>SUM(G154:G166)</f>
        <v>0</v>
      </c>
    </row>
    <row r="154" spans="1:7">
      <c r="A154" s="267" t="s">
        <v>116</v>
      </c>
      <c r="B154" s="268"/>
      <c r="C154" s="268"/>
      <c r="D154" s="268"/>
      <c r="E154" s="269"/>
      <c r="F154" s="268"/>
      <c r="G154" s="270"/>
    </row>
    <row r="155" spans="1:7">
      <c r="A155" s="271" t="s">
        <v>117</v>
      </c>
      <c r="B155" s="252">
        <v>0</v>
      </c>
      <c r="C155" s="253" t="s">
        <v>118</v>
      </c>
      <c r="D155" s="252">
        <v>200</v>
      </c>
      <c r="E155" s="253" t="s">
        <v>13</v>
      </c>
      <c r="F155" s="254">
        <f>IF(B155=0,0,F153)</f>
        <v>0</v>
      </c>
      <c r="G155" s="255">
        <f>ROUND(B155*D155*F155,0)</f>
        <v>0</v>
      </c>
    </row>
    <row r="156" spans="1:7">
      <c r="A156" s="271" t="s">
        <v>119</v>
      </c>
      <c r="B156" s="252">
        <v>0</v>
      </c>
      <c r="C156" s="253" t="s">
        <v>120</v>
      </c>
      <c r="D156" s="252">
        <v>10</v>
      </c>
      <c r="E156" s="253" t="s">
        <v>13</v>
      </c>
      <c r="F156" s="254">
        <f>IF(B156=0,0,F153)</f>
        <v>0</v>
      </c>
      <c r="G156" s="255">
        <f t="shared" ref="G156:G160" si="17">ROUND(B156*D156*F156,0)</f>
        <v>0</v>
      </c>
    </row>
    <row r="157" spans="1:7">
      <c r="A157" s="271" t="s">
        <v>121</v>
      </c>
      <c r="B157" s="252">
        <v>0</v>
      </c>
      <c r="C157" s="253" t="s">
        <v>120</v>
      </c>
      <c r="D157" s="252">
        <v>20</v>
      </c>
      <c r="E157" s="253" t="s">
        <v>13</v>
      </c>
      <c r="F157" s="254">
        <f>IF(B157=0,0,F153)</f>
        <v>0</v>
      </c>
      <c r="G157" s="255">
        <f t="shared" si="17"/>
        <v>0</v>
      </c>
    </row>
    <row r="158" spans="1:7">
      <c r="A158" s="271" t="s">
        <v>122</v>
      </c>
      <c r="B158" s="252">
        <v>0</v>
      </c>
      <c r="C158" s="253" t="s">
        <v>120</v>
      </c>
      <c r="D158" s="252">
        <v>10</v>
      </c>
      <c r="E158" s="256" t="str">
        <f>C158</f>
        <v>participant</v>
      </c>
      <c r="F158" s="254">
        <f>IF(B158=0,0,1)</f>
        <v>0</v>
      </c>
      <c r="G158" s="255">
        <f t="shared" si="17"/>
        <v>0</v>
      </c>
    </row>
    <row r="159" spans="1:7">
      <c r="A159" s="271" t="s">
        <v>123</v>
      </c>
      <c r="B159" s="252">
        <v>0</v>
      </c>
      <c r="C159" s="253" t="s">
        <v>120</v>
      </c>
      <c r="D159" s="252">
        <v>10</v>
      </c>
      <c r="E159" s="253" t="s">
        <v>120</v>
      </c>
      <c r="F159" s="254">
        <f>IF(B159=0,0,1)</f>
        <v>0</v>
      </c>
      <c r="G159" s="255">
        <f t="shared" si="17"/>
        <v>0</v>
      </c>
    </row>
    <row r="160" spans="1:7">
      <c r="A160" s="271" t="s">
        <v>128</v>
      </c>
      <c r="B160" s="252">
        <v>0</v>
      </c>
      <c r="C160" s="253" t="s">
        <v>86</v>
      </c>
      <c r="D160" s="252">
        <v>20</v>
      </c>
      <c r="E160" s="253" t="s">
        <v>13</v>
      </c>
      <c r="F160" s="254">
        <f>IF(B160=0,0,F156)</f>
        <v>0</v>
      </c>
      <c r="G160" s="255">
        <f t="shared" si="17"/>
        <v>0</v>
      </c>
    </row>
    <row r="161" spans="1:7">
      <c r="A161" s="272" t="s">
        <v>124</v>
      </c>
      <c r="B161" s="254"/>
      <c r="C161" s="257"/>
      <c r="D161" s="254"/>
      <c r="E161" s="254"/>
      <c r="F161" s="254"/>
      <c r="G161" s="255"/>
    </row>
    <row r="162" spans="1:7">
      <c r="A162" s="271" t="s">
        <v>125</v>
      </c>
      <c r="B162" s="252">
        <v>0</v>
      </c>
      <c r="C162" s="257"/>
      <c r="D162" s="252">
        <v>0</v>
      </c>
      <c r="E162" s="254"/>
      <c r="F162" s="254">
        <f>IF(B162=0,0,1)</f>
        <v>0</v>
      </c>
      <c r="G162" s="255">
        <f t="shared" ref="G162:G166" si="18">ROUND(B162*D162*F162,0)</f>
        <v>0</v>
      </c>
    </row>
    <row r="163" spans="1:7">
      <c r="A163" s="271" t="s">
        <v>126</v>
      </c>
      <c r="B163" s="252">
        <v>0</v>
      </c>
      <c r="C163" s="253" t="s">
        <v>120</v>
      </c>
      <c r="D163" s="252">
        <v>0</v>
      </c>
      <c r="E163" s="253" t="s">
        <v>17</v>
      </c>
      <c r="F163" s="254">
        <f>IF(B163=0,0,1)</f>
        <v>0</v>
      </c>
      <c r="G163" s="255">
        <f t="shared" si="18"/>
        <v>0</v>
      </c>
    </row>
    <row r="164" spans="1:7">
      <c r="A164" s="271" t="s">
        <v>213</v>
      </c>
      <c r="B164" s="252">
        <v>0</v>
      </c>
      <c r="C164" s="253" t="s">
        <v>120</v>
      </c>
      <c r="D164" s="252">
        <v>0</v>
      </c>
      <c r="E164" s="253" t="s">
        <v>13</v>
      </c>
      <c r="F164" s="254">
        <f>IF(B164=0,0,F153+1)</f>
        <v>0</v>
      </c>
      <c r="G164" s="255">
        <f t="shared" si="18"/>
        <v>0</v>
      </c>
    </row>
    <row r="165" spans="1:7">
      <c r="A165" s="271" t="s">
        <v>127</v>
      </c>
      <c r="B165" s="252">
        <v>0</v>
      </c>
      <c r="C165" s="253" t="s">
        <v>120</v>
      </c>
      <c r="D165" s="252">
        <v>0</v>
      </c>
      <c r="E165" s="253" t="s">
        <v>13</v>
      </c>
      <c r="F165" s="254">
        <f>IF(B165=0,0,F153+1.5)</f>
        <v>0</v>
      </c>
      <c r="G165" s="255">
        <f t="shared" si="18"/>
        <v>0</v>
      </c>
    </row>
    <row r="166" spans="1:7">
      <c r="A166" s="271" t="s">
        <v>128</v>
      </c>
      <c r="B166" s="252">
        <v>0</v>
      </c>
      <c r="C166" s="253" t="s">
        <v>120</v>
      </c>
      <c r="D166" s="252">
        <v>0</v>
      </c>
      <c r="E166" s="253" t="s">
        <v>13</v>
      </c>
      <c r="F166" s="252">
        <v>0</v>
      </c>
      <c r="G166" s="255">
        <f t="shared" si="18"/>
        <v>0</v>
      </c>
    </row>
    <row r="167" spans="1:7" ht="13.5" thickBot="1">
      <c r="A167" s="273" t="s">
        <v>129</v>
      </c>
      <c r="B167" s="274"/>
      <c r="C167" s="274"/>
      <c r="D167" s="275"/>
      <c r="E167" s="274"/>
      <c r="F167" s="276"/>
      <c r="G167" s="277">
        <f>SUM(G154:G166)</f>
        <v>0</v>
      </c>
    </row>
    <row r="168" spans="1:7" ht="13.5" thickBot="1"/>
    <row r="169" spans="1:7">
      <c r="A169" s="278" t="s">
        <v>133</v>
      </c>
      <c r="B169" s="279"/>
      <c r="C169" s="279"/>
      <c r="D169" s="279"/>
      <c r="E169" s="280"/>
      <c r="F169" s="265">
        <v>0</v>
      </c>
      <c r="G169" s="266">
        <f>SUM(G170:G182)</f>
        <v>0</v>
      </c>
    </row>
    <row r="170" spans="1:7">
      <c r="A170" s="267" t="s">
        <v>116</v>
      </c>
      <c r="B170" s="268"/>
      <c r="C170" s="268"/>
      <c r="D170" s="268"/>
      <c r="E170" s="269"/>
      <c r="F170" s="268"/>
      <c r="G170" s="270"/>
    </row>
    <row r="171" spans="1:7">
      <c r="A171" s="271" t="s">
        <v>117</v>
      </c>
      <c r="B171" s="252">
        <v>0</v>
      </c>
      <c r="C171" s="253" t="s">
        <v>118</v>
      </c>
      <c r="D171" s="252">
        <v>200</v>
      </c>
      <c r="E171" s="253" t="s">
        <v>13</v>
      </c>
      <c r="F171" s="254">
        <f>IF(B171=0,0,F169)</f>
        <v>0</v>
      </c>
      <c r="G171" s="255">
        <f>ROUND(B171*D171*F171,0)</f>
        <v>0</v>
      </c>
    </row>
    <row r="172" spans="1:7">
      <c r="A172" s="271" t="s">
        <v>119</v>
      </c>
      <c r="B172" s="252">
        <v>0</v>
      </c>
      <c r="C172" s="253" t="s">
        <v>120</v>
      </c>
      <c r="D172" s="252">
        <v>10</v>
      </c>
      <c r="E172" s="253" t="s">
        <v>13</v>
      </c>
      <c r="F172" s="254">
        <f>IF(B172=0,0,F169)</f>
        <v>0</v>
      </c>
      <c r="G172" s="255">
        <f t="shared" ref="G172:G176" si="19">ROUND(B172*D172*F172,0)</f>
        <v>0</v>
      </c>
    </row>
    <row r="173" spans="1:7">
      <c r="A173" s="271" t="s">
        <v>121</v>
      </c>
      <c r="B173" s="252">
        <v>0</v>
      </c>
      <c r="C173" s="253" t="s">
        <v>120</v>
      </c>
      <c r="D173" s="252">
        <v>20</v>
      </c>
      <c r="E173" s="253" t="s">
        <v>13</v>
      </c>
      <c r="F173" s="254">
        <f>IF(B173=0,0,F169)</f>
        <v>0</v>
      </c>
      <c r="G173" s="255">
        <f t="shared" si="19"/>
        <v>0</v>
      </c>
    </row>
    <row r="174" spans="1:7">
      <c r="A174" s="271" t="s">
        <v>122</v>
      </c>
      <c r="B174" s="252">
        <v>0</v>
      </c>
      <c r="C174" s="253" t="s">
        <v>120</v>
      </c>
      <c r="D174" s="252">
        <v>10</v>
      </c>
      <c r="E174" s="256" t="str">
        <f>C174</f>
        <v>participant</v>
      </c>
      <c r="F174" s="254">
        <f>IF(B174=0,0,1)</f>
        <v>0</v>
      </c>
      <c r="G174" s="255">
        <f t="shared" si="19"/>
        <v>0</v>
      </c>
    </row>
    <row r="175" spans="1:7">
      <c r="A175" s="271" t="s">
        <v>123</v>
      </c>
      <c r="B175" s="252">
        <v>0</v>
      </c>
      <c r="C175" s="253" t="s">
        <v>120</v>
      </c>
      <c r="D175" s="252">
        <v>10</v>
      </c>
      <c r="E175" s="253" t="s">
        <v>120</v>
      </c>
      <c r="F175" s="254">
        <f>IF(B175=0,0,1)</f>
        <v>0</v>
      </c>
      <c r="G175" s="255">
        <f t="shared" si="19"/>
        <v>0</v>
      </c>
    </row>
    <row r="176" spans="1:7">
      <c r="A176" s="271" t="s">
        <v>128</v>
      </c>
      <c r="B176" s="252">
        <v>0</v>
      </c>
      <c r="C176" s="253" t="s">
        <v>86</v>
      </c>
      <c r="D176" s="252">
        <v>20</v>
      </c>
      <c r="E176" s="253" t="s">
        <v>13</v>
      </c>
      <c r="F176" s="254">
        <f>IF(B176=0,0,F172)</f>
        <v>0</v>
      </c>
      <c r="G176" s="255">
        <f t="shared" si="19"/>
        <v>0</v>
      </c>
    </row>
    <row r="177" spans="1:7">
      <c r="A177" s="272" t="s">
        <v>124</v>
      </c>
      <c r="B177" s="254"/>
      <c r="C177" s="257"/>
      <c r="D177" s="254"/>
      <c r="E177" s="254"/>
      <c r="F177" s="254"/>
      <c r="G177" s="255"/>
    </row>
    <row r="178" spans="1:7">
      <c r="A178" s="271" t="s">
        <v>125</v>
      </c>
      <c r="B178" s="252">
        <v>0</v>
      </c>
      <c r="C178" s="257"/>
      <c r="D178" s="252">
        <v>0</v>
      </c>
      <c r="E178" s="254"/>
      <c r="F178" s="254">
        <f>IF(B178=0,0,1)</f>
        <v>0</v>
      </c>
      <c r="G178" s="255">
        <f t="shared" ref="G178:G182" si="20">ROUND(B178*D178*F178,0)</f>
        <v>0</v>
      </c>
    </row>
    <row r="179" spans="1:7">
      <c r="A179" s="271" t="s">
        <v>126</v>
      </c>
      <c r="B179" s="252">
        <v>0</v>
      </c>
      <c r="C179" s="253" t="s">
        <v>120</v>
      </c>
      <c r="D179" s="252">
        <v>0</v>
      </c>
      <c r="E179" s="253" t="s">
        <v>17</v>
      </c>
      <c r="F179" s="254">
        <f>IF(B179=0,0,1)</f>
        <v>0</v>
      </c>
      <c r="G179" s="255">
        <f t="shared" si="20"/>
        <v>0</v>
      </c>
    </row>
    <row r="180" spans="1:7">
      <c r="A180" s="271" t="s">
        <v>213</v>
      </c>
      <c r="B180" s="252">
        <v>0</v>
      </c>
      <c r="C180" s="253" t="s">
        <v>120</v>
      </c>
      <c r="D180" s="252">
        <v>0</v>
      </c>
      <c r="E180" s="253" t="s">
        <v>13</v>
      </c>
      <c r="F180" s="254">
        <f>IF(B180=0,0,F169+1)</f>
        <v>0</v>
      </c>
      <c r="G180" s="255">
        <f t="shared" si="20"/>
        <v>0</v>
      </c>
    </row>
    <row r="181" spans="1:7">
      <c r="A181" s="271" t="s">
        <v>127</v>
      </c>
      <c r="B181" s="252">
        <v>0</v>
      </c>
      <c r="C181" s="253" t="s">
        <v>120</v>
      </c>
      <c r="D181" s="252">
        <v>0</v>
      </c>
      <c r="E181" s="253" t="s">
        <v>13</v>
      </c>
      <c r="F181" s="254">
        <f>IF(B181=0,0,F169+1.5)</f>
        <v>0</v>
      </c>
      <c r="G181" s="255">
        <f t="shared" si="20"/>
        <v>0</v>
      </c>
    </row>
    <row r="182" spans="1:7">
      <c r="A182" s="271" t="s">
        <v>128</v>
      </c>
      <c r="B182" s="252">
        <v>0</v>
      </c>
      <c r="C182" s="253" t="s">
        <v>120</v>
      </c>
      <c r="D182" s="252">
        <v>0</v>
      </c>
      <c r="E182" s="253" t="s">
        <v>13</v>
      </c>
      <c r="F182" s="252">
        <v>0</v>
      </c>
      <c r="G182" s="255">
        <f t="shared" si="20"/>
        <v>0</v>
      </c>
    </row>
    <row r="183" spans="1:7" ht="13.5" thickBot="1">
      <c r="A183" s="273" t="s">
        <v>129</v>
      </c>
      <c r="B183" s="274"/>
      <c r="C183" s="274"/>
      <c r="D183" s="275"/>
      <c r="E183" s="274"/>
      <c r="F183" s="276"/>
      <c r="G183" s="277">
        <f>SUM(G170:G182)</f>
        <v>0</v>
      </c>
    </row>
  </sheetData>
  <sheetProtection formatColumns="0" formatRows="0"/>
  <mergeCells count="1">
    <mergeCell ref="A6:G6"/>
  </mergeCells>
  <printOptions horizontalCentered="1"/>
  <pageMargins left="0.5" right="0.5" top="0.5" bottom="0.5" header="0.5" footer="0"/>
  <pageSetup scale="49" fitToHeight="0" orientation="landscape"/>
  <headerFooter scaleWithDoc="0">
    <oddFooter>&amp;LUse or disclosure of data contained on this sheet is subject to the restriction on the proprietary statement of this application.&amp;ROrganization's name, Page &amp;P of &amp;N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rchive_x0020_Info xmlns="7cbcb99b-5d08-4d68-8489-264527e19bda" xsi:nil="true"/>
    <_dlc_DocId xmlns="99935930-24ae-41d7-9533-64192f840dc3">FWUZHRED6SJQ-1169948942-704</_dlc_DocId>
    <_dlc_DocIdUrl xmlns="99935930-24ae-41d7-9533-64192f840dc3">
      <Url>https://sharepoint.intrahealth.org/SiteDirectory/k4h/_layouts/15/DocIdRedir.aspx?ID=FWUZHRED6SJQ-1169948942-704</Url>
      <Description>FWUZHRED6SJQ-1169948942-704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1C6C3E46CA88469E77651E6696A43C" ma:contentTypeVersion="3" ma:contentTypeDescription="Create a new document." ma:contentTypeScope="" ma:versionID="d2f0749ee8a703a916a9b4f114758d39">
  <xsd:schema xmlns:xsd="http://www.w3.org/2001/XMLSchema" xmlns:xs="http://www.w3.org/2001/XMLSchema" xmlns:p="http://schemas.microsoft.com/office/2006/metadata/properties" xmlns:ns2="7cbcb99b-5d08-4d68-8489-264527e19bda" xmlns:ns3="99935930-24ae-41d7-9533-64192f840dc3" targetNamespace="http://schemas.microsoft.com/office/2006/metadata/properties" ma:root="true" ma:fieldsID="b7de464f189821e1b8d8b768941c0e5e" ns2:_="" ns3:_="">
    <xsd:import namespace="7cbcb99b-5d08-4d68-8489-264527e19bda"/>
    <xsd:import namespace="99935930-24ae-41d7-9533-64192f840dc3"/>
    <xsd:element name="properties">
      <xsd:complexType>
        <xsd:sequence>
          <xsd:element name="documentManagement">
            <xsd:complexType>
              <xsd:all>
                <xsd:element ref="ns2:Archive_x0020_Info"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bcb99b-5d08-4d68-8489-264527e19bda" elementFormDefault="qualified">
    <xsd:import namespace="http://schemas.microsoft.com/office/2006/documentManagement/types"/>
    <xsd:import namespace="http://schemas.microsoft.com/office/infopath/2007/PartnerControls"/>
    <xsd:element name="Archive_x0020_Info" ma:index="8" nillable="true" ma:displayName="Archive Info" ma:internalName="Archive_x0020_Inf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35930-24ae-41d7-9533-64192f840dc3"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3A81DB-CF9B-4CBF-A246-F9482D58435D}">
  <ds:schemaRefs>
    <ds:schemaRef ds:uri="http://schemas.microsoft.com/sharepoint/v3/contenttype/forms"/>
  </ds:schemaRefs>
</ds:datastoreItem>
</file>

<file path=customXml/itemProps2.xml><?xml version="1.0" encoding="utf-8"?>
<ds:datastoreItem xmlns:ds="http://schemas.openxmlformats.org/officeDocument/2006/customXml" ds:itemID="{F86EE8F1-FA60-4DE0-A28F-E7AC9FFCC2B2}">
  <ds:schemaRefs>
    <ds:schemaRef ds:uri="http://schemas.microsoft.com/office/2006/documentManagement/types"/>
    <ds:schemaRef ds:uri="http://schemas.openxmlformats.org/package/2006/metadata/core-properties"/>
    <ds:schemaRef ds:uri="http://purl.org/dc/dcmitype/"/>
    <ds:schemaRef ds:uri="99935930-24ae-41d7-9533-64192f840dc3"/>
    <ds:schemaRef ds:uri="http://purl.org/dc/elements/1.1/"/>
    <ds:schemaRef ds:uri="http://schemas.microsoft.com/office/2006/metadata/properties"/>
    <ds:schemaRef ds:uri="http://schemas.microsoft.com/office/infopath/2007/PartnerControls"/>
    <ds:schemaRef ds:uri="7cbcb99b-5d08-4d68-8489-264527e19bda"/>
    <ds:schemaRef ds:uri="http://www.w3.org/XML/1998/namespace"/>
    <ds:schemaRef ds:uri="http://purl.org/dc/terms/"/>
  </ds:schemaRefs>
</ds:datastoreItem>
</file>

<file path=customXml/itemProps3.xml><?xml version="1.0" encoding="utf-8"?>
<ds:datastoreItem xmlns:ds="http://schemas.openxmlformats.org/officeDocument/2006/customXml" ds:itemID="{376A9212-81F9-4379-AA0A-9E20EEE77B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bcb99b-5d08-4d68-8489-264527e19bda"/>
    <ds:schemaRef ds:uri="99935930-24ae-41d7-9533-64192f840d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Summary </vt:lpstr>
      <vt:lpstr>mHero Budget</vt:lpstr>
      <vt:lpstr>Activities</vt:lpstr>
      <vt:lpstr>'mHero Budget'!Country1</vt:lpstr>
      <vt:lpstr>'mHero Budget'!inf</vt:lpstr>
      <vt:lpstr>'mHero Budget'!infl</vt:lpstr>
      <vt:lpstr>'mHero Budget'!localinf</vt:lpstr>
      <vt:lpstr>'mHero Budget'!LocalSal</vt:lpstr>
      <vt:lpstr>Activities!Print_Area</vt:lpstr>
      <vt:lpstr>'Summary '!Print_Area</vt:lpstr>
      <vt:lpstr>Activities!Print_Titles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Trilaine Massey</dc:creator>
  <cp:lastModifiedBy>Fikre Keith</cp:lastModifiedBy>
  <cp:lastPrinted>2016-10-14T11:38:49Z</cp:lastPrinted>
  <dcterms:created xsi:type="dcterms:W3CDTF">2013-04-01T13:53:20Z</dcterms:created>
  <dcterms:modified xsi:type="dcterms:W3CDTF">2018-08-23T15:26:39Z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0x010100F61C6C3E46CA88469E77651E6696A43C</vt:lpwstr>
  </property>
  <property fmtid="{D5CDD505-2E9C-101B-9397-08002B2CF9AE}" pid="3" name="_dlc_DocIdItemGuid">
    <vt:lpwstr>90efc8b2-09e5-4c59-b4cf-d642c067d0c0</vt:lpwstr>
  </property>
</Properties>
</file>